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_rels/sheet1.xml.rels" ContentType="application/vnd.openxmlformats-package.relationships+xml"/>
  <Override PartName="/xl/worksheets/_rels/sheet4.xml.rels" ContentType="application/vnd.openxmlformats-package.relationships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UA_T15" sheetId="1" state="visible" r:id="rId2"/>
    <sheet name="EMISSIONI_T12" sheetId="2" state="visible" r:id="rId3"/>
    <sheet name="SCARICHI AUA_T13" sheetId="3" state="visible" r:id="rId4"/>
    <sheet name="RIFIUTI (T16.2;4)" sheetId="4" state="visible" r:id="rId5"/>
    <sheet name="CATEGORIE DI IMPRESE" sheetId="5" state="visible" r:id="rId6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<sst xmlns="http://schemas.openxmlformats.org/spreadsheetml/2006/main" count="69" uniqueCount="59">
  <si>
    <t xml:space="preserve">T15 - AUA</t>
  </si>
  <si>
    <t xml:space="preserve">Per individuare l'importo complessivamente dovuto per l'AUA, compilare i fogli dedicati a ciascuno dei titoli ricompresi nell'AUA oggetto di richiesta; compilare quindi i seguenti campi, selezionando "COMPRESO" per  ciascuno dei titoli ricompresi nell'AUA.</t>
  </si>
  <si>
    <t xml:space="preserve">IMPORTO</t>
  </si>
  <si>
    <t xml:space="preserve">Autorizzazione ex art. 269 d.lgs. 152/2006 (emissioni in atmosfera)</t>
  </si>
  <si>
    <t xml:space="preserve">Autorizzazione in via generale ex art. 272 d.lgs. 152/2006 (emissioni in atmosfera) </t>
  </si>
  <si>
    <t xml:space="preserve">Autorizzazione allo scarico di acque reflue</t>
  </si>
  <si>
    <t xml:space="preserve">Autorizzazione all’utilizzo in agricoltura dei fanghi derivanti dal processo di depurazione</t>
  </si>
  <si>
    <t xml:space="preserve">Comunicazioni in materia di rifiuti (procedura ex art. 216, D.Lgs. 152/2006) </t>
  </si>
  <si>
    <t xml:space="preserve">Formazione/aggiornamento/modifica non sostanziale/rinnovo titolo abilitativo ex art.124</t>
  </si>
  <si>
    <t xml:space="preserve"> per scarichi in pubblica fognatura (F)*</t>
  </si>
  <si>
    <t xml:space="preserve">* sono fatti salvi gli oneri di istruttoria tecnica da corrispondere al Gestore del Servizio Idrico Integrato secondo le tariffe da esso adottate</t>
  </si>
  <si>
    <t xml:space="preserve">all'importo va aggiunto quanto dovuto per la comunicazione ex art. 216, da corrispondere separatamente secondo quanto indicato al seguente link: </t>
  </si>
  <si>
    <t xml:space="preserve">http://www.cittametropolitana.torino.it/cms/ambiente/rifiuti/gestione-rifiuti-bonifiche/modulistica-rifiuti/comunicazione-inizio-attivita  </t>
  </si>
  <si>
    <t xml:space="preserve">T12 - EMISSIONI</t>
  </si>
  <si>
    <t xml:space="preserve">Compilare i campi titolo, procedimento, soggetto e certificazione, selezionando, tra i campi titolo e procedimento disponibili, quelli pertinenti al titolo richiesto. Nel campo importo risulterà la tariffa dovuta. </t>
  </si>
  <si>
    <t xml:space="preserve">IMPORTO 269</t>
  </si>
  <si>
    <t xml:space="preserve">IMPORTO 272</t>
  </si>
  <si>
    <t xml:space="preserve">TITOLO (269)</t>
  </si>
  <si>
    <t xml:space="preserve">TITOLO (272)</t>
  </si>
  <si>
    <t xml:space="preserve">PROCEDIMENTO (Compilare per TITOLO 269)</t>
  </si>
  <si>
    <t xml:space="preserve">PROCEDIMENTO  (Compilare per TITOLO 272)</t>
  </si>
  <si>
    <t xml:space="preserve">PROCEDIMENTO  (Compilare per TITOLO 269</t>
  </si>
  <si>
    <t xml:space="preserve">EMISSIONI DIFFUSE DA ATTIVITA'/IMPIANTI)</t>
  </si>
  <si>
    <t xml:space="preserve">SOGGETTO</t>
  </si>
  <si>
    <t xml:space="preserve">(v. categorie di imprese)</t>
  </si>
  <si>
    <t xml:space="preserve">CERTIFICAZIONE</t>
  </si>
  <si>
    <t xml:space="preserve"> </t>
  </si>
  <si>
    <t xml:space="preserve">T13 - SCARICHI IN AUA</t>
  </si>
  <si>
    <r>
      <rPr>
        <sz val="11"/>
        <color rgb="FF000000"/>
        <rFont val="Calibri"/>
        <family val="2"/>
        <charset val="1"/>
      </rPr>
      <t xml:space="preserve">Compilare i seguenti campi, inserendo nel campo TITOLO il numero corrispondente al titolo richiesto secondo le indicazioni di cui alla guida alla compilazione. </t>
    </r>
    <r>
      <rPr>
        <b val="true"/>
        <sz val="11"/>
        <color rgb="FF000000"/>
        <rFont val="Calibri"/>
        <family val="2"/>
        <charset val="1"/>
      </rPr>
      <t xml:space="preserve">NB: per i TITOLI 3,4,7, di cui alla guida alla compilazione, l'onere va compilato per ciascun punto di scarico per cui si chiede l'autorizzazione; </t>
    </r>
    <r>
      <rPr>
        <sz val="11"/>
        <color rgb="FF000000"/>
        <rFont val="Calibri"/>
        <family val="2"/>
        <charset val="1"/>
      </rPr>
      <t xml:space="preserve"> </t>
    </r>
    <r>
      <rPr>
        <u val="single"/>
        <sz val="11"/>
        <color rgb="FF000000"/>
        <rFont val="Calibri"/>
        <family val="2"/>
        <charset val="1"/>
      </rPr>
      <t xml:space="preserve">per i TITOLI 1,2,5,6 va invece inserito il NUMERO SCARICHI nel relativo campo.</t>
    </r>
  </si>
  <si>
    <t xml:space="preserve">GUIDA ALLA COMPILAZIONE</t>
  </si>
  <si>
    <t xml:space="preserve">inserire nel campo "TITOLO" il numero corrispondente al titolo per cui si presenta l'istanza, secondo la </t>
  </si>
  <si>
    <t xml:space="preserve">TITOLO</t>
  </si>
  <si>
    <t xml:space="preserve">seguente legenda:</t>
  </si>
  <si>
    <t xml:space="preserve">Scarico acque reflue industriali (comprese le reimmssioni in falda) </t>
  </si>
  <si>
    <t xml:space="preserve">PROCEDIMENTO</t>
  </si>
  <si>
    <t xml:space="preserve">Scarico acque reflue industriali di raffreddamento (escluse le reimmssioni in falda) </t>
  </si>
  <si>
    <t xml:space="preserve">Scarico acque reflue urbane da depuratori di agglomerati </t>
  </si>
  <si>
    <t xml:space="preserve">DIMENSIONE AGGLOMERATO IN A.E. (compilare per TITOLO 3)</t>
  </si>
  <si>
    <t xml:space="preserve">Scarico acque reflue urbane da scaricatori di piena </t>
  </si>
  <si>
    <t xml:space="preserve">Scarico acque reflue domestiche (F) </t>
  </si>
  <si>
    <t xml:space="preserve">NUMERO SCARICHI (compilare ESCLUSIVAMENTE per TITOLI 1,2,5,6)</t>
  </si>
  <si>
    <t xml:space="preserve">Scarico acque reflue assimilabile alle domestiche (F) </t>
  </si>
  <si>
    <t xml:space="preserve">Modifica non sostanziale con adozione di un atto (solo scarico) (F) </t>
  </si>
  <si>
    <t xml:space="preserve">PORTATA MASSIMA  DELLO SCARICO (in l/s) (compilare solo per le </t>
  </si>
  <si>
    <t xml:space="preserve">REIMMISSIONI IN FALDA, che sono ricomprese nel TITOLO 1)</t>
  </si>
  <si>
    <t xml:space="preserve">T16.2 – AUTORIZZAZIONE ALL’UTILIZZO IN AGRICOLTURA DEI FANGHI</t>
  </si>
  <si>
    <t xml:space="preserve">Compilare i seguenti campi:</t>
  </si>
  <si>
    <t xml:space="preserve">T16.4 - COMUNICAZIONI IN MATERIA DI RIFIUTI (ART. 216, D.LGS. 152/2006)</t>
  </si>
  <si>
    <r>
      <rPr>
        <sz val="11"/>
        <rFont val="Calibri"/>
        <family val="2"/>
        <charset val="1"/>
      </rPr>
      <t xml:space="preserve">Il diritto di iscrizione dovuto per il presente titolo non è computato nell'importo unico dovuto a titolo di AUA ma </t>
    </r>
    <r>
      <rPr>
        <b val="true"/>
        <sz val="11"/>
        <rFont val="Calibri"/>
        <family val="2"/>
        <charset val="1"/>
      </rPr>
      <t xml:space="preserve">va corrisposto separatamente all'ufficio competente</t>
    </r>
    <r>
      <rPr>
        <sz val="11"/>
        <rFont val="Calibri"/>
        <family val="2"/>
        <charset val="1"/>
      </rPr>
      <t xml:space="preserve">, in aggiunta a quanto dovuto per gli altri titoli ricompresi nell'AUA,  secondo quanto indicato al seguente link: </t>
    </r>
  </si>
  <si>
    <t xml:space="preserve">TIPOLOGIA</t>
  </si>
  <si>
    <t xml:space="preserve">REQUISITI</t>
  </si>
  <si>
    <t xml:space="preserve">MICRO IMPRESA</t>
  </si>
  <si>
    <t xml:space="preserve"> &lt; 10 dipendenti e fatturato annuo o totale di bilancio annuo &lt; € 2.000.000</t>
  </si>
  <si>
    <t xml:space="preserve">PICCOLA IMPRESA</t>
  </si>
  <si>
    <t xml:space="preserve">&lt; 50 dipendenti e fatturato annuo o totale di bilancio annuo &lt; € 10.000.000</t>
  </si>
  <si>
    <t xml:space="preserve">MEDIA IMPRESA</t>
  </si>
  <si>
    <t xml:space="preserve">&lt; 250 dipendenti e fatturato annuo &lt; € 50.000.000 o totale di bilancio annuo &lt; € 43.000.000</t>
  </si>
  <si>
    <t xml:space="preserve">GRANDE IMPRESA</t>
  </si>
  <si>
    <t xml:space="preserve">≥ 250 dipendenti oppure fatturato annuo ≥ € 50.000.000 o totale di bilancio annuo ≥ € 43.000.000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</si>
</sst>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_-* #,##0.00&quot; €&quot;_-;\-* #,##0.00&quot; €&quot;_-;_-* \-??&quot; €&quot;_-;_-@_-"/>
    <numFmt numFmtId="166" formatCode="General"/>
    <numFmt numFmtId="167" formatCode="_-* #,##0.00_-;\-* #,##0.00_-;_-* \-??_-;_-@_-"/>
    <numFmt numFmtId="168" formatCode="0"/>
    <numFmt numFmtId="169" formatCode="0.00"/>
    <numFmt numFmtId="170" formatCode="0%"/>
  </numFmts>
  <fonts count="16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1"/>
      <color rgb="FF000000"/>
      <name val="Calibri"/>
      <family val="2"/>
      <charset val="1"/>
    </font>
    <font>
      <b val="true"/>
      <sz val="16"/>
      <color rgb="FF000000"/>
      <name val="Calibri"/>
      <family val="2"/>
      <charset val="1"/>
    </font>
    <font>
      <sz val="16"/>
      <name val="Calibri"/>
      <family val="2"/>
      <charset val="1"/>
    </font>
    <font>
      <u val="single"/>
      <sz val="11"/>
      <color rgb="FF0563C1"/>
      <name val="Calibri"/>
      <family val="2"/>
      <charset val="1"/>
    </font>
    <font>
      <b val="true"/>
      <u val="single"/>
      <sz val="11"/>
      <color rgb="FF0563C1"/>
      <name val="Calibri"/>
      <family val="2"/>
      <charset val="1"/>
    </font>
    <font>
      <sz val="11"/>
      <color rgb="FFFFFFFF"/>
      <name val="Calibri"/>
      <family val="2"/>
      <charset val="1"/>
    </font>
    <font>
      <u val="single"/>
      <sz val="11"/>
      <color rgb="FFFFFFFF"/>
      <name val="Calibri"/>
      <family val="2"/>
      <charset val="1"/>
    </font>
    <font>
      <b val="true"/>
      <sz val="11"/>
      <name val="Calibri"/>
      <family val="2"/>
      <charset val="1"/>
    </font>
    <font>
      <sz val="11"/>
      <name val="Calibri"/>
      <family val="2"/>
      <charset val="1"/>
    </font>
    <font>
      <u val="single"/>
      <sz val="11"/>
      <color rgb="FF000000"/>
      <name val="Calibri"/>
      <family val="2"/>
      <charset val="1"/>
    </font>
    <font>
      <b val="true"/>
      <sz val="12"/>
      <color rgb="FF000000"/>
      <name val="Calibri"/>
      <family val="2"/>
      <charset val="1"/>
    </font>
    <font>
      <u val="single"/>
      <sz val="11"/>
      <color rgb="FF4472C4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8FAADC"/>
        <bgColor rgb="FF969696"/>
      </patternFill>
    </fill>
    <fill>
      <patternFill patternType="solid">
        <fgColor rgb="FFDAE3F3"/>
        <bgColor rgb="FFCCFFFF"/>
      </patternFill>
    </fill>
    <fill>
      <patternFill patternType="solid">
        <fgColor rgb="FFB4C7E7"/>
        <bgColor rgb="FF99CCFF"/>
      </patternFill>
    </fill>
    <fill>
      <patternFill patternType="solid">
        <fgColor rgb="FFFFFFFF"/>
        <bgColor rgb="FFFFFFCC"/>
      </patternFill>
    </fill>
  </fills>
  <borders count="10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 style="medium"/>
      <top/>
      <bottom style="medium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7" fontId="0" fillId="0" borderId="0" applyFont="true" applyBorder="false" applyAlignment="true" applyProtection="false">
      <alignment horizontal="general" vertical="bottom" textRotation="0" wrapText="false" indent="0" shrinkToFit="false"/>
    </xf>
    <xf numFmtId="41" fontId="1" fillId="0" borderId="0" applyFont="true" applyBorder="false" applyAlignment="false" applyProtection="false"/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42" fontId="1" fillId="0" borderId="0" applyFont="true" applyBorder="false" applyAlignment="false" applyProtection="false"/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7" fillId="0" borderId="0" applyFont="true" applyBorder="false" applyAlignment="true" applyProtection="false">
      <alignment horizontal="general" vertical="bottom" textRotation="0" wrapText="false" indent="0" shrinkToFit="false"/>
    </xf>
  </cellStyleXfs>
  <cellXfs count="7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2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6" fillId="3" borderId="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8" fillId="0" borderId="0" xfId="20" applyFont="true" applyBorder="true" applyAlignment="true" applyProtection="true">
      <alignment horizontal="center" vertical="top" textRotation="0" wrapText="true" indent="0" shrinkToFit="false"/>
      <protection locked="false" hidden="false"/>
    </xf>
    <xf numFmtId="164" fontId="7" fillId="0" borderId="0" xfId="2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true">
      <alignment horizontal="center" vertical="bottom" textRotation="0" wrapText="true" indent="0" shrinkToFit="false"/>
      <protection locked="fals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2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10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2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4" fillId="0" borderId="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0" fillId="0" borderId="5" xfId="0" applyFont="false" applyBorder="true" applyAlignment="true" applyProtection="true">
      <alignment horizontal="center" vertical="bottom" textRotation="0" wrapText="true" indent="0" shrinkToFit="false"/>
      <protection locked="false" hidden="false"/>
    </xf>
    <xf numFmtId="165" fontId="0" fillId="3" borderId="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9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top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0" fillId="0" borderId="5" xfId="0" applyFont="fals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2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14" fillId="4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1" fillId="0" borderId="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5" borderId="6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2" fillId="3" borderId="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5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0" fillId="5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5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0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5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0" fillId="3" borderId="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7" fontId="0" fillId="0" borderId="5" xfId="15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0" fillId="0" borderId="0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0" fillId="0" borderId="5" xfId="17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0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0" borderId="5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1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true">
      <alignment horizontal="center" vertical="bottom" textRotation="0" wrapText="true" indent="0" shrinkToFit="false"/>
      <protection locked="false" hidden="false"/>
    </xf>
    <xf numFmtId="165" fontId="12" fillId="3" borderId="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70" fontId="15" fillId="0" borderId="0" xfId="19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4" fillId="4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4" borderId="5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0" fillId="3" borderId="5" xfId="0" applyFont="true" applyBorder="true" applyAlignment="true" applyProtection="false">
      <alignment horizontal="general" vertical="bottom" textRotation="0" wrapText="tru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*unknown*" xfId="20" builtinId="8"/>
  </cellStyles>
  <dxfs count="2">
    <dxf>
      <font>
        <color rgb="FF9C5700"/>
      </font>
      <fill>
        <patternFill>
          <bgColor rgb="FFFFEB9C"/>
        </patternFill>
      </fill>
    </dxf>
    <dxf>
      <fill>
        <patternFill>
          <bgColor rgb="FFFFE699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4C7E7"/>
      <rgbColor rgb="FF808080"/>
      <rgbColor rgb="FF8FAADC"/>
      <rgbColor rgb="FF993366"/>
      <rgbColor rgb="FFFFFFCC"/>
      <rgbColor rgb="FFCCFFFF"/>
      <rgbColor rgb="FF660066"/>
      <rgbColor rgb="FFFF8080"/>
      <rgbColor rgb="FF0563C1"/>
      <rgbColor rgb="FFDAE3F3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EB9C"/>
      <rgbColor rgb="FF99CCFF"/>
      <rgbColor rgb="FFFF99CC"/>
      <rgbColor rgb="FFCC99FF"/>
      <rgbColor rgb="FFFFE699"/>
      <rgbColor rgb="FF4472C4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C57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sharedStrings" Target="sharedStrings.xml"/>
</Relationships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http://www.cittametropolitana.torino.it/cms/ambiente/rifiuti/gestione-rifiuti-bonifiche/modulistica-rifiuti/comunicazione-inizio-attivita" TargetMode="External"/><Relationship Id="rId2" Type="http://schemas.openxmlformats.org/officeDocument/2006/relationships/hyperlink" Target="http://www.cittametropolitana.torino.it/cms/ambiente/rifiuti/gestione-rifiuti-bonifiche/modulistica-rifiuti/comunicazione-inizio-attivita" TargetMode="Externa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hyperlink" Target="http://www.cittametropolitana.torino.it/cms/ambiente/rifiuti/gestione-rifiuti-bonifiche/modulistica-rifiuti/comunicazione-inizio-attivita" TargetMode="Externa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B1:I29"/>
  <sheetViews>
    <sheetView showFormulas="false" showGridLines="false" showRowColHeaders="true" showZeros="true" rightToLeft="false" tabSelected="true" showOutlineSymbols="true" defaultGridColor="true" view="normal" topLeftCell="A1" colorId="64" zoomScale="74" zoomScaleNormal="74" zoomScalePageLayoutView="100" workbookViewId="0">
      <selection pane="topLeft" activeCell="F13" activeCellId="0" sqref="F13"/>
    </sheetView>
  </sheetViews>
  <sheetFormatPr defaultColWidth="8.55078125" defaultRowHeight="14.5" zeroHeight="false" outlineLevelRow="0" outlineLevelCol="0"/>
  <cols>
    <col collapsed="false" customWidth="true" hidden="false" outlineLevel="0" max="1" min="1" style="0" width="3.18"/>
    <col collapsed="false" customWidth="true" hidden="false" outlineLevel="0" max="2" min="2" style="0" width="15.91"/>
    <col collapsed="false" customWidth="true" hidden="false" outlineLevel="0" max="3" min="3" style="0" width="5.91"/>
    <col collapsed="false" customWidth="true" hidden="false" outlineLevel="0" max="4" min="4" style="0" width="61.27"/>
    <col collapsed="false" customWidth="true" hidden="false" outlineLevel="0" max="6" min="6" style="0" width="23.18"/>
    <col collapsed="false" customWidth="true" hidden="false" outlineLevel="0" max="7" min="7" style="0" width="2.72"/>
    <col collapsed="false" customWidth="true" hidden="false" outlineLevel="0" max="8" min="8" style="0" width="19.54"/>
    <col collapsed="false" customWidth="true" hidden="false" outlineLevel="0" max="9" min="9" style="0" width="2.82"/>
  </cols>
  <sheetData>
    <row r="1" customFormat="false" ht="15" hidden="false" customHeight="false" outlineLevel="0" collapsed="false"/>
    <row r="2" customFormat="false" ht="15" hidden="false" customHeight="true" outlineLevel="0" collapsed="false">
      <c r="B2" s="1" t="s">
        <v>0</v>
      </c>
      <c r="C2" s="1"/>
      <c r="D2" s="1"/>
      <c r="E2" s="1"/>
      <c r="F2" s="1"/>
      <c r="G2" s="1"/>
      <c r="H2" s="1"/>
    </row>
    <row r="3" customFormat="false" ht="32.15" hidden="false" customHeight="true" outlineLevel="0" collapsed="false">
      <c r="B3" s="2" t="s">
        <v>1</v>
      </c>
      <c r="C3" s="2"/>
      <c r="D3" s="2"/>
      <c r="E3" s="2"/>
      <c r="F3" s="2"/>
      <c r="G3" s="3"/>
      <c r="H3" s="4"/>
    </row>
    <row r="4" customFormat="false" ht="15" hidden="false" customHeight="false" outlineLevel="0" collapsed="false">
      <c r="B4" s="3"/>
      <c r="C4" s="3"/>
      <c r="D4" s="3"/>
      <c r="E4" s="3"/>
      <c r="F4" s="5"/>
      <c r="G4" s="3"/>
    </row>
    <row r="5" customFormat="false" ht="31" hidden="false" customHeight="true" outlineLevel="0" collapsed="false">
      <c r="B5" s="6" t="s">
        <v>2</v>
      </c>
      <c r="C5" s="7"/>
      <c r="D5" s="8" t="str">
        <f aca="false">IF(F17="COMPRESO",B24,"")</f>
        <v/>
      </c>
      <c r="E5" s="8"/>
      <c r="F5" s="8"/>
      <c r="G5" s="8"/>
      <c r="H5" s="8"/>
      <c r="I5" s="9"/>
    </row>
    <row r="6" customFormat="false" ht="32" hidden="false" customHeight="true" outlineLevel="0" collapsed="false">
      <c r="B6" s="10" t="n">
        <f aca="false">SUM(H10:H19)</f>
        <v>0</v>
      </c>
      <c r="D6" s="11" t="str">
        <f aca="false">IF(F17="COMPRESO",B25,"")</f>
        <v/>
      </c>
      <c r="E6" s="11"/>
      <c r="F6" s="11"/>
      <c r="G6" s="11"/>
      <c r="H6" s="11"/>
    </row>
    <row r="9" customFormat="false" ht="14.5" hidden="false" customHeight="false" outlineLevel="0" collapsed="false">
      <c r="B9" s="12" t="s">
        <v>3</v>
      </c>
      <c r="C9" s="12"/>
      <c r="D9" s="12"/>
      <c r="E9" s="13"/>
      <c r="F9" s="14"/>
    </row>
    <row r="10" customFormat="false" ht="14.5" hidden="false" customHeight="false" outlineLevel="0" collapsed="false">
      <c r="H10" s="15" t="str">
        <f aca="false">IF(F9="COMPRESO",EMISSIONI_T12!F5,"")</f>
        <v/>
      </c>
    </row>
    <row r="11" customFormat="false" ht="14.5" hidden="false" customHeight="false" outlineLevel="0" collapsed="false">
      <c r="B11" s="16" t="s">
        <v>4</v>
      </c>
      <c r="C11" s="16"/>
      <c r="D11" s="16"/>
      <c r="F11" s="14"/>
      <c r="H11" s="17" t="str">
        <f aca="false">IF(F11="COMPRESO",EMISSIONI_T12!H5,"")</f>
        <v/>
      </c>
    </row>
    <row r="12" customFormat="false" ht="14.5" hidden="false" customHeight="false" outlineLevel="0" collapsed="false">
      <c r="H12" s="15"/>
    </row>
    <row r="13" customFormat="false" ht="14.5" hidden="false" customHeight="false" outlineLevel="0" collapsed="false">
      <c r="B13" s="16" t="s">
        <v>5</v>
      </c>
      <c r="C13" s="16"/>
      <c r="D13" s="16"/>
      <c r="F13" s="14"/>
      <c r="H13" s="15" t="str">
        <f aca="false">IF(F13="COMPRESO",'SCARICHI AUA_T13'!F5,"")</f>
        <v/>
      </c>
    </row>
    <row r="14" customFormat="false" ht="14.5" hidden="false" customHeight="false" outlineLevel="0" collapsed="false">
      <c r="H14" s="15"/>
    </row>
    <row r="15" customFormat="false" ht="14.5" hidden="false" customHeight="false" outlineLevel="0" collapsed="false">
      <c r="B15" s="16" t="s">
        <v>6</v>
      </c>
      <c r="C15" s="16"/>
      <c r="D15" s="16"/>
      <c r="F15" s="14"/>
      <c r="H15" s="15" t="str">
        <f aca="false">IF(F15="COMPRESO",'RIFIUTI (T16.2;4)'!G5,"")</f>
        <v/>
      </c>
    </row>
    <row r="16" customFormat="false" ht="14.5" hidden="false" customHeight="false" outlineLevel="0" collapsed="false">
      <c r="H16" s="15"/>
    </row>
    <row r="17" customFormat="false" ht="14.5" hidden="false" customHeight="false" outlineLevel="0" collapsed="false">
      <c r="B17" s="16" t="s">
        <v>7</v>
      </c>
      <c r="C17" s="16"/>
      <c r="D17" s="16"/>
      <c r="F17" s="14"/>
      <c r="H17" s="15" t="str">
        <f aca="false">IF(F17="COMPRESO",'RIFIUTI (T16.2;4)'!G14,"")</f>
        <v/>
      </c>
    </row>
    <row r="18" customFormat="false" ht="14.5" hidden="false" customHeight="false" outlineLevel="0" collapsed="false">
      <c r="H18" s="15"/>
    </row>
    <row r="19" customFormat="false" ht="14.5" hidden="false" customHeight="false" outlineLevel="0" collapsed="false">
      <c r="B19" s="0" t="s">
        <v>8</v>
      </c>
      <c r="F19" s="14"/>
      <c r="H19" s="15" t="n">
        <f aca="false">IF(F19="COMPRESO",100,0)</f>
        <v>0</v>
      </c>
    </row>
    <row r="20" customFormat="false" ht="14.5" hidden="false" customHeight="false" outlineLevel="0" collapsed="false">
      <c r="B20" s="0" t="s">
        <v>9</v>
      </c>
      <c r="H20" s="15"/>
    </row>
    <row r="21" customFormat="false" ht="14.5" hidden="false" customHeight="true" outlineLevel="0" collapsed="false">
      <c r="B21" s="18" t="s">
        <v>10</v>
      </c>
      <c r="C21" s="18"/>
      <c r="D21" s="18"/>
      <c r="E21" s="18"/>
      <c r="F21" s="18"/>
      <c r="G21" s="18"/>
      <c r="H21" s="15"/>
    </row>
    <row r="22" customFormat="false" ht="14.5" hidden="false" customHeight="false" outlineLevel="0" collapsed="false">
      <c r="B22" s="18"/>
      <c r="C22" s="18"/>
      <c r="D22" s="18"/>
      <c r="E22" s="18"/>
      <c r="F22" s="18"/>
      <c r="G22" s="18"/>
      <c r="H22" s="15"/>
    </row>
    <row r="23" customFormat="false" ht="14.5" hidden="false" customHeight="false" outlineLevel="0" collapsed="false">
      <c r="B23" s="15"/>
    </row>
    <row r="24" customFormat="false" ht="14.5" hidden="false" customHeight="false" outlineLevel="0" collapsed="false">
      <c r="B24" s="15" t="s">
        <v>11</v>
      </c>
      <c r="C24" s="15"/>
      <c r="D24" s="15"/>
    </row>
    <row r="25" customFormat="false" ht="14.5" hidden="false" customHeight="false" outlineLevel="0" collapsed="false">
      <c r="B25" s="19" t="s">
        <v>12</v>
      </c>
    </row>
    <row r="26" customFormat="false" ht="14.5" hidden="false" customHeight="false" outlineLevel="0" collapsed="false">
      <c r="B26" s="15"/>
    </row>
    <row r="27" customFormat="false" ht="14.5" hidden="false" customHeight="false" outlineLevel="0" collapsed="false">
      <c r="B27" s="15"/>
    </row>
    <row r="28" customFormat="false" ht="14.5" hidden="false" customHeight="false" outlineLevel="0" collapsed="false">
      <c r="B28" s="15"/>
    </row>
    <row r="29" customFormat="false" ht="14.5" hidden="false" customHeight="false" outlineLevel="0" collapsed="false">
      <c r="B29" s="15"/>
    </row>
  </sheetData>
  <sheetProtection algorithmName="SHA-512" hashValue="PvPUf70NT+29Qo31p4rcSxrRcPOuTJr5G+WCkPb+SBLHjnOFRdRVo7bfF11b5Gb3Ca1sm+gkyE8+72aJ6FK4pA==" saltValue="cl9BwN+umsTieddElr3Z3g==" spinCount="100000" sheet="true" selectLockedCells="true"/>
  <mergeCells count="10">
    <mergeCell ref="B2:H2"/>
    <mergeCell ref="B3:F3"/>
    <mergeCell ref="D5:H5"/>
    <mergeCell ref="D6:H6"/>
    <mergeCell ref="B9:D9"/>
    <mergeCell ref="B11:D11"/>
    <mergeCell ref="B13:D13"/>
    <mergeCell ref="B15:D15"/>
    <mergeCell ref="B17:D17"/>
    <mergeCell ref="B21:G22"/>
  </mergeCells>
  <conditionalFormatting sqref="D5:H5">
    <cfRule type="containsText" priority="2" operator="containsText" aboveAverage="0" equalAverage="0" bottom="0" percent="0" rank="0" text="all'importo va aggiunto quanto dovuto per la comunicazione ex art. 216, da corrispondere separatamente secondo quanto indicato al seguente link: " dxfId="0">
      <formula>NOT(ISERROR(SEARCH("all'importo va aggiunto quanto dovuto per la comunicazione ex art. 216, da corrispondere separatamente secondo quanto indicato al seguente link: ",D5)))</formula>
    </cfRule>
  </conditionalFormatting>
  <conditionalFormatting sqref="D6:H6">
    <cfRule type="containsText" priority="3" operator="containsText" aboveAverage="0" equalAverage="0" bottom="0" percent="0" rank="0" text="http://www.cittametropolitana.torino.it/cms/ambiente/rifiuti/gestione-rifiuti-bonifiche/modulistica-rifiuti/comunicazione-inizio-attivita  " dxfId="1">
      <formula>NOT(ISERROR(SEARCH("http://www.cittametropolitana.torino.it/cms/ambiente/rifiuti/gestione-rifiuti-bonifiche/modulistica-rifiuti/comunicazione-inizio-attivita  ",D6)))</formula>
    </cfRule>
  </conditionalFormatting>
  <dataValidations count="1">
    <dataValidation allowBlank="true" errorStyle="stop" operator="between" showDropDown="false" showErrorMessage="true" showInputMessage="true" sqref="F9 F11 F13 F15 F17 F19" type="list">
      <formula1>"COMPRESO,NON COMPRESO,---,"</formula1>
      <formula2>0</formula2>
    </dataValidation>
  </dataValidations>
  <hyperlinks>
    <hyperlink ref="D6" r:id="rId1" display="http://www.cittametropolitana.torino.it/cms/ambiente/rifiuti/gestione-rifiuti-bonifiche/modulistica-rifiuti/comunicazione-inizio-attivita"/>
    <hyperlink ref="B9" location="EMISSIONI_T12!A1" display="Autorizzazione ex art. 269 d.lgs. 152/2006 (emissioni in atmosfera)"/>
    <hyperlink ref="B11" location="EMISSIONI_T12!A1" display="Autorizzazione in via generale ex art. 272 d.lgs. 152/2006 (emissioni in atmosfera) "/>
    <hyperlink ref="B13" location="'SCARICHI AUA_T13'!A1" display="Autorizzazione allo scarico di acque reflue"/>
    <hyperlink ref="B15" location="'ALTRI TITOLI RIFIUTI (T16.2-5)'!A1" display="Autorizzazione all’utilizzo in agricoltura dei fanghi derivanti dal processo di depurazione"/>
    <hyperlink ref="B17" location="'ALTRI TITOLI RIFIUTI (T16.2-5)'!A1" display="Comunicazioni in materia di rifiuti (procedura ex art. 216, D.Lgs. 152/2006) "/>
    <hyperlink ref="B25" r:id="rId2" display="http://www.cittametropolitana.torino.it/cms/ambiente/rifiuti/gestione-rifiuti-bonifiche/modulistica-rifiuti/comunicazione-inizio-attivita  "/>
  </hyperlink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B1:H31"/>
  <sheetViews>
    <sheetView showFormulas="false" showGridLines="false" showRowColHeaders="true" showZeros="true" rightToLeft="false" tabSelected="false" showOutlineSymbols="true" defaultGridColor="true" view="normal" topLeftCell="A1" colorId="64" zoomScale="85" zoomScaleNormal="85" zoomScalePageLayoutView="100" workbookViewId="0">
      <selection pane="topLeft" activeCell="C5" activeCellId="0" sqref="C5"/>
    </sheetView>
  </sheetViews>
  <sheetFormatPr defaultColWidth="8.55078125" defaultRowHeight="14.5" zeroHeight="false" outlineLevelRow="0" outlineLevelCol="0"/>
  <cols>
    <col collapsed="false" customWidth="true" hidden="false" outlineLevel="0" max="1" min="1" style="0" width="3.18"/>
    <col collapsed="false" customWidth="true" hidden="false" outlineLevel="0" max="2" min="2" style="0" width="46.45"/>
    <col collapsed="false" customWidth="true" hidden="false" outlineLevel="0" max="3" min="3" style="0" width="19.54"/>
    <col collapsed="false" customWidth="true" hidden="false" outlineLevel="0" max="4" min="4" style="0" width="24.82"/>
    <col collapsed="false" customWidth="true" hidden="false" outlineLevel="0" max="5" min="5" style="0" width="9.46"/>
    <col collapsed="false" customWidth="true" hidden="false" outlineLevel="0" max="6" min="6" style="0" width="14.17"/>
    <col collapsed="false" customWidth="true" hidden="false" outlineLevel="0" max="7" min="7" style="0" width="2.54"/>
    <col collapsed="false" customWidth="true" hidden="false" outlineLevel="0" max="8" min="8" style="0" width="14.54"/>
  </cols>
  <sheetData>
    <row r="1" customFormat="false" ht="15" hidden="false" customHeight="false" outlineLevel="0" collapsed="false"/>
    <row r="2" customFormat="false" ht="15" hidden="false" customHeight="true" outlineLevel="0" collapsed="false">
      <c r="B2" s="20" t="s">
        <v>13</v>
      </c>
      <c r="C2" s="20"/>
      <c r="D2" s="20"/>
      <c r="E2" s="20"/>
      <c r="F2" s="20"/>
    </row>
    <row r="3" customFormat="false" ht="30.5" hidden="false" customHeight="true" outlineLevel="0" collapsed="false">
      <c r="B3" s="2" t="s">
        <v>14</v>
      </c>
      <c r="C3" s="2"/>
      <c r="D3" s="2"/>
      <c r="E3" s="2"/>
      <c r="F3" s="2"/>
    </row>
    <row r="4" customFormat="false" ht="14.5" hidden="false" customHeight="false" outlineLevel="0" collapsed="false">
      <c r="D4" s="21"/>
      <c r="F4" s="22" t="s">
        <v>15</v>
      </c>
      <c r="H4" s="22" t="s">
        <v>16</v>
      </c>
    </row>
    <row r="5" customFormat="false" ht="31" hidden="false" customHeight="true" outlineLevel="0" collapsed="false">
      <c r="B5" s="23" t="s">
        <v>17</v>
      </c>
      <c r="C5" s="24"/>
      <c r="D5" s="24"/>
      <c r="E5" s="15"/>
      <c r="F5" s="25" t="str">
        <f aca="false" t="array" ref="F5:F5">_xlfn.IFS(ISBLANK(C18),"",C18="EMAS",F13*50%,C18="ISO 14001",F13*70%,C18="NON APPLICABILE",F13)</f>
        <v/>
      </c>
      <c r="H5" s="25" t="str">
        <f aca="false" t="array" ref="H5:H5">_xlfn.IFS(OR(ISBLANK(C11),ISBLANK(C18)),"",C18="EMAS",F18*50%,C18="ISO 14001",F18*70%,C18="NON APPLICABILE",F18)</f>
        <v/>
      </c>
    </row>
    <row r="6" customFormat="false" ht="14.5" hidden="false" customHeight="false" outlineLevel="0" collapsed="false">
      <c r="D6" s="21"/>
      <c r="F6" s="26"/>
      <c r="G6" s="17"/>
      <c r="H6" s="17"/>
    </row>
    <row r="7" customFormat="false" ht="14.5" hidden="false" customHeight="false" outlineLevel="0" collapsed="false">
      <c r="B7" s="23" t="s">
        <v>18</v>
      </c>
      <c r="C7" s="24"/>
      <c r="D7" s="24"/>
      <c r="F7" s="26" t="str">
        <f aca="false" t="array" ref="F7:F7">_xlfn.IFS(OR(AND(C5="1-TITOLO ABILITATIVO EX ART. 269",ISBLANK(C9)),AND(C5="3-TITOLO EX ART. 269 PER SOLE EMISSIONI DIFFUSE DA ATTIVITA'/IMPIANTI",ISBLANK(C13))),"",ISBLANK(C5),"",AND(C5="1-TITOLO ABILITATIVO EX ART. 269",C9&lt;&gt;"MODIFICA SOSTANZIALE (ISTRUTTORIA SU SOLA MODIFICA IN PROGETTO)",C9&lt;&gt;"MODIFICA NON SOSTANZIALE (CON AGGIORNAMENTO CONDIZIONI DELL'ATTO)"),1935,AND(C5="1-TITOLO ABILITATIVO EX ART. 269",C9="MODIFICA SOSTANZIALE (ISTRUTTORIA SU SOLA MODIFICA IN PROGETTO)"),1166,AND(C5="1-TITOLO ABILITATIVO EX ART. 269",C9="MODIFICA NON SOSTANZIALE (CON AGGIORNAMENTO CONDIZIONI DELL'ATTO)"),360,AND(C5="3-TITOLO EX ART. 269 PER SOLE EMISSIONI DIFFUSE DA ATTIVITA'/IMPIANTI",OR(C13="FORMAZIONE",C13="AGGIORNAMENTO",C13="RINNOVO")),360)</f>
        <v/>
      </c>
      <c r="G7" s="17"/>
      <c r="H7" s="17"/>
    </row>
    <row r="8" customFormat="false" ht="14.5" hidden="false" customHeight="false" outlineLevel="0" collapsed="false">
      <c r="B8" s="27"/>
      <c r="C8" s="28"/>
      <c r="F8" s="26" t="str">
        <f aca="false" t="array" ref="F8:F8">_xlfn.IFS(AND(C7="2-AVG -AUTORIZZAZIONE EX ART. 272",OR(C11="NUOVA ADESIONE",C11="MODIFICA",C11="RINNOVO")),200,AND(C7="2-AVG -AUTORIZZAZIONE EX ART. 272",ISBLANK(C11)),"",ISBLANK(C7),"")</f>
        <v/>
      </c>
      <c r="G8" s="17"/>
      <c r="H8" s="17"/>
    </row>
    <row r="9" customFormat="false" ht="29.5" hidden="false" customHeight="true" outlineLevel="0" collapsed="false">
      <c r="B9" s="29" t="s">
        <v>19</v>
      </c>
      <c r="C9" s="30"/>
      <c r="D9" s="30"/>
      <c r="F9" s="26"/>
      <c r="G9" s="17"/>
      <c r="H9" s="17"/>
    </row>
    <row r="10" customFormat="false" ht="14.5" hidden="false" customHeight="false" outlineLevel="0" collapsed="false">
      <c r="B10" s="29"/>
      <c r="C10" s="26"/>
      <c r="D10" s="26"/>
      <c r="F10" s="26"/>
      <c r="G10" s="17"/>
      <c r="H10" s="17"/>
    </row>
    <row r="11" customFormat="false" ht="14.5" hidden="false" customHeight="false" outlineLevel="0" collapsed="false">
      <c r="B11" s="29" t="s">
        <v>20</v>
      </c>
      <c r="C11" s="24"/>
      <c r="D11" s="24"/>
      <c r="F11" s="26"/>
      <c r="G11" s="17"/>
      <c r="H11" s="17"/>
    </row>
    <row r="12" customFormat="false" ht="14.5" hidden="false" customHeight="false" outlineLevel="0" collapsed="false">
      <c r="B12" s="29"/>
      <c r="C12" s="26"/>
      <c r="D12" s="26"/>
      <c r="F12" s="26"/>
      <c r="G12" s="17"/>
      <c r="H12" s="17"/>
    </row>
    <row r="13" customFormat="false" ht="14.5" hidden="false" customHeight="false" outlineLevel="0" collapsed="false">
      <c r="B13" s="29" t="s">
        <v>21</v>
      </c>
      <c r="C13" s="24"/>
      <c r="D13" s="24"/>
      <c r="E13" s="31"/>
      <c r="F13" s="26" t="n">
        <f aca="false" t="array" ref="F13:F13">IF(ISBLANK(C16),0,_xlfn.IFS(C16="MICRO IMPRESA",F7*50%,C16="PICCOLA IMPRESA",F7*70%,C16="MEDIA IMPRESA",F7*80%,C16="GRANDE IMPRESA",F7,C16="ALTRO",F7*80%))</f>
        <v>0</v>
      </c>
      <c r="G13" s="17"/>
      <c r="H13" s="17"/>
    </row>
    <row r="14" customFormat="false" ht="14.5" hidden="false" customHeight="false" outlineLevel="0" collapsed="false">
      <c r="B14" s="32" t="s">
        <v>22</v>
      </c>
      <c r="E14" s="31"/>
      <c r="F14" s="26"/>
      <c r="G14" s="17"/>
      <c r="H14" s="17"/>
    </row>
    <row r="15" customFormat="false" ht="14.5" hidden="false" customHeight="false" outlineLevel="0" collapsed="false">
      <c r="B15" s="32"/>
      <c r="E15" s="31"/>
      <c r="F15" s="26"/>
      <c r="G15" s="17"/>
      <c r="H15" s="17"/>
    </row>
    <row r="16" customFormat="false" ht="14.5" hidden="false" customHeight="false" outlineLevel="0" collapsed="false">
      <c r="B16" s="33" t="s">
        <v>23</v>
      </c>
      <c r="C16" s="34"/>
      <c r="D16" s="34"/>
      <c r="E16" s="31"/>
      <c r="F16" s="26"/>
      <c r="G16" s="17"/>
      <c r="H16" s="17"/>
    </row>
    <row r="17" customFormat="false" ht="14.5" hidden="false" customHeight="false" outlineLevel="0" collapsed="false">
      <c r="B17" s="12" t="s">
        <v>24</v>
      </c>
      <c r="F17" s="26"/>
      <c r="G17" s="17"/>
      <c r="H17" s="17"/>
    </row>
    <row r="18" customFormat="false" ht="14.5" hidden="false" customHeight="false" outlineLevel="0" collapsed="false">
      <c r="B18" s="33" t="s">
        <v>25</v>
      </c>
      <c r="C18" s="34"/>
      <c r="D18" s="34"/>
      <c r="F18" s="17" t="str">
        <f aca="false" t="array" ref="F18:F18">IF(ISBLANK(C16),"",_xlfn.IFS(C16="MICRO IMPRESA",F8*50%,C16="PICCOLA IMPRESA",F8*70%,C16="MEDIA IMPRESA",F8*80%,C16="GRANDE IMPRESA",F8,C16="ALTRO",F8*80%))</f>
        <v/>
      </c>
      <c r="G18" s="17"/>
      <c r="H18" s="17"/>
    </row>
    <row r="19" customFormat="false" ht="14.5" hidden="false" customHeight="false" outlineLevel="0" collapsed="false">
      <c r="F19" s="17"/>
      <c r="G19" s="17"/>
      <c r="H19" s="17"/>
    </row>
    <row r="20" customFormat="false" ht="14.5" hidden="false" customHeight="false" outlineLevel="0" collapsed="false">
      <c r="F20" s="31"/>
    </row>
    <row r="21" customFormat="false" ht="14.5" hidden="false" customHeight="false" outlineLevel="0" collapsed="false">
      <c r="F21" s="31"/>
    </row>
    <row r="22" customFormat="false" ht="14.5" hidden="false" customHeight="false" outlineLevel="0" collapsed="false">
      <c r="B22" s="0" t="s">
        <v>26</v>
      </c>
      <c r="F22" s="31"/>
    </row>
    <row r="23" customFormat="false" ht="14.5" hidden="false" customHeight="false" outlineLevel="0" collapsed="false">
      <c r="F23" s="31"/>
    </row>
    <row r="24" customFormat="false" ht="14.5" hidden="false" customHeight="false" outlineLevel="0" collapsed="false">
      <c r="F24" s="31"/>
    </row>
    <row r="25" customFormat="false" ht="14.5" hidden="false" customHeight="false" outlineLevel="0" collapsed="false">
      <c r="F25" s="31"/>
    </row>
    <row r="26" customFormat="false" ht="14.5" hidden="false" customHeight="false" outlineLevel="0" collapsed="false">
      <c r="F26" s="31"/>
    </row>
    <row r="27" customFormat="false" ht="14.5" hidden="false" customHeight="false" outlineLevel="0" collapsed="false">
      <c r="F27" s="31"/>
    </row>
    <row r="28" customFormat="false" ht="14.5" hidden="false" customHeight="false" outlineLevel="0" collapsed="false">
      <c r="F28" s="31"/>
    </row>
    <row r="29" customFormat="false" ht="14.5" hidden="false" customHeight="false" outlineLevel="0" collapsed="false">
      <c r="F29" s="31"/>
    </row>
    <row r="30" customFormat="false" ht="14.5" hidden="false" customHeight="false" outlineLevel="0" collapsed="false">
      <c r="F30" s="31"/>
    </row>
    <row r="31" customFormat="false" ht="14.5" hidden="false" customHeight="false" outlineLevel="0" collapsed="false">
      <c r="F31" s="31"/>
    </row>
  </sheetData>
  <sheetProtection algorithmName="SHA-512" hashValue="p/FXFHR/QsrfWSyH3V28aaXZzvJquteGnD3kLMSUknGkEAlJi2ISRobFZ8mESuqf5Mk8+V2Ok8/ZHRJopE88Ww==" saltValue="I3wXDS2F9TNSEDA/Y5VqLQ==" spinCount="100000" sheet="true" objects="true" scenarios="true" selectLockedCells="true"/>
  <mergeCells count="9">
    <mergeCell ref="B2:F2"/>
    <mergeCell ref="B3:F3"/>
    <mergeCell ref="C5:D5"/>
    <mergeCell ref="C7:D7"/>
    <mergeCell ref="C9:D9"/>
    <mergeCell ref="C11:D11"/>
    <mergeCell ref="C13:D13"/>
    <mergeCell ref="C16:D16"/>
    <mergeCell ref="C18:D18"/>
  </mergeCells>
  <dataValidations count="7">
    <dataValidation allowBlank="true" errorStyle="stop" operator="between" showDropDown="false" showErrorMessage="true" showInputMessage="true" sqref="C7:D7" type="list">
      <formula1>"2-AVG -AUTORIZZAZIONE EX ART. 272,---,"</formula1>
      <formula2>0</formula2>
    </dataValidation>
    <dataValidation allowBlank="true" errorStyle="stop" operator="between" showDropDown="false" showErrorMessage="true" showInputMessage="true" sqref="C11:D11" type="list">
      <formula1>"NUOVA ADESIONE,MODIFICA,RINNOVO,---,"</formula1>
      <formula2>0</formula2>
    </dataValidation>
    <dataValidation allowBlank="true" errorStyle="stop" operator="between" showDropDown="false" showErrorMessage="true" showInputMessage="true" sqref="C13:D13" type="list">
      <formula1>"FORMAZIONE,AGGIORNAMENTO,RINNOVO,----,"</formula1>
      <formula2>0</formula2>
    </dataValidation>
    <dataValidation allowBlank="true" errorStyle="stop" operator="between" showDropDown="false" showErrorMessage="true" showInputMessage="true" sqref="C9:D9" type="list">
      <formula1>"NUOVO TITOLO,TRASFERIMENTO,RINNOVO,MODIFICA SOSTANZIALE (ISTRUTTORIA SU SOLA MODIFICA IN PROGETTO),MODIFICA SOSTANZIALE (ISTRUTTORIA ESTESA A TUTTE LE EMISSIONI IN STABILIMENTO),MODIFICA NON SOSTANZIALE (CON AGGIORNAMENTO CONDIZIONI DELL'ATTO),---,"</formula1>
      <formula2>0</formula2>
    </dataValidation>
    <dataValidation allowBlank="true" errorStyle="stop" operator="between" showDropDown="false" showErrorMessage="true" showInputMessage="true" sqref="C16:D16" type="list">
      <formula1>"MICRO IMPRESA,PICCOLA IMPRESA,MEDIA IMPRESA,GRANDE IMPRESA,ALTRO,---,"</formula1>
      <formula2>0</formula2>
    </dataValidation>
    <dataValidation allowBlank="true" errorStyle="stop" operator="between" showDropDown="false" showErrorMessage="true" showInputMessage="true" sqref="C18:D18" type="list">
      <formula1>"EMAS,ISO 14001,NON APPLICABILE,---,"</formula1>
      <formula2>0</formula2>
    </dataValidation>
    <dataValidation allowBlank="true" errorStyle="stop" operator="between" showDropDown="false" showErrorMessage="true" showInputMessage="true" sqref="C5:D5" type="list">
      <formula1>"1-TITOLO ABILITATIVO EX ART. 269,3-TITOLO EX ART. 269 PER SOLE EMISSIONI DIFFUSE DA ATTIVITA'/IMPIANTI,---,"</formula1>
      <formula2>0</formula2>
    </dataValidation>
  </dataValidations>
  <hyperlinks>
    <hyperlink ref="B17" location="'CATEGORIE DI IMPRESE'!A1" display="(v. categorie di imprese)"/>
  </hyperlink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B1:K32"/>
  <sheetViews>
    <sheetView showFormulas="false" showGridLines="false" showRowColHeaders="true" showZeros="true" rightToLeft="false" tabSelected="false" showOutlineSymbols="true" defaultGridColor="true" view="normal" topLeftCell="B1" colorId="64" zoomScale="76" zoomScaleNormal="76" zoomScalePageLayoutView="100" workbookViewId="0">
      <selection pane="topLeft" activeCell="D11" activeCellId="0" sqref="D11"/>
    </sheetView>
  </sheetViews>
  <sheetFormatPr defaultColWidth="8.55078125" defaultRowHeight="14.5" zeroHeight="false" outlineLevelRow="0" outlineLevelCol="0"/>
  <cols>
    <col collapsed="false" customWidth="true" hidden="false" outlineLevel="0" max="1" min="1" style="0" width="4.55"/>
    <col collapsed="false" customWidth="true" hidden="false" outlineLevel="0" max="2" min="2" style="0" width="60.54"/>
    <col collapsed="false" customWidth="true" hidden="false" outlineLevel="0" max="3" min="3" style="0" width="3.45"/>
    <col collapsed="false" customWidth="true" hidden="false" outlineLevel="0" max="4" min="4" style="0" width="18.54"/>
    <col collapsed="false" customWidth="true" hidden="false" outlineLevel="0" max="5" min="5" style="0" width="10.82"/>
    <col collapsed="false" customWidth="true" hidden="false" outlineLevel="0" max="6" min="6" style="31" width="15.18"/>
    <col collapsed="false" customWidth="true" hidden="false" outlineLevel="0" max="8" min="8" style="0" width="66.27"/>
    <col collapsed="false" customWidth="true" hidden="false" outlineLevel="0" max="9" min="9" style="0" width="10"/>
    <col collapsed="false" customWidth="true" hidden="false" outlineLevel="0" max="10" min="10" style="0" width="16.45"/>
  </cols>
  <sheetData>
    <row r="1" customFormat="false" ht="15" hidden="false" customHeight="false" outlineLevel="0" collapsed="false"/>
    <row r="2" customFormat="false" ht="15" hidden="false" customHeight="true" outlineLevel="0" collapsed="false">
      <c r="B2" s="1" t="s">
        <v>27</v>
      </c>
      <c r="C2" s="1"/>
      <c r="D2" s="1"/>
      <c r="E2" s="1"/>
      <c r="F2" s="1"/>
    </row>
    <row r="3" customFormat="false" ht="58" hidden="false" customHeight="true" outlineLevel="0" collapsed="false">
      <c r="B3" s="35" t="s">
        <v>28</v>
      </c>
      <c r="C3" s="35"/>
      <c r="D3" s="35"/>
      <c r="E3" s="35"/>
      <c r="F3" s="35"/>
      <c r="H3" s="36" t="s">
        <v>29</v>
      </c>
      <c r="I3" s="36"/>
      <c r="J3" s="36"/>
      <c r="K3" s="36"/>
    </row>
    <row r="4" customFormat="false" ht="14.5" hidden="false" customHeight="true" outlineLevel="0" collapsed="false">
      <c r="B4" s="3"/>
      <c r="C4" s="3"/>
      <c r="D4" s="5"/>
      <c r="E4" s="3"/>
      <c r="F4" s="37" t="s">
        <v>2</v>
      </c>
      <c r="H4" s="38" t="s">
        <v>30</v>
      </c>
      <c r="I4" s="38"/>
      <c r="J4" s="38"/>
      <c r="K4" s="38"/>
    </row>
    <row r="5" customFormat="false" ht="15" hidden="false" customHeight="false" outlineLevel="0" collapsed="false">
      <c r="B5" s="39" t="s">
        <v>31</v>
      </c>
      <c r="C5" s="13"/>
      <c r="D5" s="14"/>
      <c r="E5" s="3"/>
      <c r="F5" s="40" t="str">
        <f aca="false">F18</f>
        <v/>
      </c>
      <c r="H5" s="41" t="s">
        <v>32</v>
      </c>
      <c r="I5" s="42"/>
      <c r="J5" s="43"/>
      <c r="K5" s="44"/>
    </row>
    <row r="6" customFormat="false" ht="14.5" hidden="false" customHeight="true" outlineLevel="0" collapsed="false">
      <c r="B6" s="39"/>
      <c r="C6" s="13"/>
      <c r="D6" s="4"/>
      <c r="E6" s="3"/>
      <c r="F6" s="26" t="n">
        <f aca="false" t="array" ref="F6:F6">_xlfn.IFS(ISBLANK(D5),0,D5=1,920,D5=2,510,D5=5,230,D5=6,290,AND(D5=3,D9&gt;=50000),880,AND(D5=3,AND(D9&lt;50000,D9&gt;=2000)),480,AND(D5=3,D9&lt;2000),290,D5=4,290,D5=7,100)</f>
        <v>0</v>
      </c>
      <c r="H6" s="45" t="s">
        <v>33</v>
      </c>
      <c r="I6" s="45"/>
      <c r="J6" s="45"/>
      <c r="K6" s="46" t="n">
        <v>1</v>
      </c>
    </row>
    <row r="7" customFormat="false" ht="14.5" hidden="false" customHeight="true" outlineLevel="0" collapsed="false">
      <c r="B7" s="47" t="s">
        <v>34</v>
      </c>
      <c r="C7" s="13"/>
      <c r="D7" s="48"/>
      <c r="E7" s="3"/>
      <c r="F7" s="26" t="n">
        <f aca="false">IF(OR(D7="NUOVO TITOLO",D5&gt;6),F6,F6*50%)</f>
        <v>0</v>
      </c>
      <c r="H7" s="49" t="s">
        <v>35</v>
      </c>
      <c r="I7" s="49"/>
      <c r="J7" s="49"/>
      <c r="K7" s="46" t="n">
        <v>2</v>
      </c>
    </row>
    <row r="8" customFormat="false" ht="14.5" hidden="false" customHeight="true" outlineLevel="0" collapsed="false">
      <c r="B8" s="47"/>
      <c r="C8" s="13"/>
      <c r="D8" s="3"/>
      <c r="E8" s="3"/>
      <c r="F8" s="26"/>
      <c r="H8" s="49" t="s">
        <v>36</v>
      </c>
      <c r="I8" s="49"/>
      <c r="J8" s="49"/>
      <c r="K8" s="46" t="n">
        <v>3</v>
      </c>
    </row>
    <row r="9" customFormat="false" ht="14.5" hidden="false" customHeight="true" outlineLevel="0" collapsed="false">
      <c r="B9" s="47" t="s">
        <v>37</v>
      </c>
      <c r="C9" s="13"/>
      <c r="D9" s="50"/>
      <c r="E9" s="3"/>
      <c r="F9" s="26"/>
      <c r="H9" s="49" t="s">
        <v>38</v>
      </c>
      <c r="I9" s="49"/>
      <c r="J9" s="49"/>
      <c r="K9" s="46" t="n">
        <v>4</v>
      </c>
    </row>
    <row r="10" customFormat="false" ht="14.5" hidden="false" customHeight="true" outlineLevel="0" collapsed="false">
      <c r="C10" s="13"/>
      <c r="D10" s="51"/>
      <c r="E10" s="3"/>
      <c r="F10" s="26"/>
      <c r="H10" s="49" t="s">
        <v>39</v>
      </c>
      <c r="I10" s="49"/>
      <c r="J10" s="49"/>
      <c r="K10" s="46" t="n">
        <v>5</v>
      </c>
    </row>
    <row r="11" customFormat="false" ht="14.5" hidden="false" customHeight="true" outlineLevel="0" collapsed="false">
      <c r="B11" s="47" t="s">
        <v>40</v>
      </c>
      <c r="C11" s="13"/>
      <c r="D11" s="52"/>
      <c r="E11" s="3"/>
      <c r="F11" s="26" t="n">
        <f aca="false" t="array" ref="F11:F11">IF(OR(AND(D5&gt;=1,D5&lt;3),AND(D5&gt;4,D5&lt;7)),(_xlfn.IFS(D11&lt;=4,F7,AND(D11&gt;=5,D11&lt;=9),F7*1.5,D11&gt;=10,F7*2)),F7)</f>
        <v>0</v>
      </c>
      <c r="H11" s="49" t="s">
        <v>41</v>
      </c>
      <c r="I11" s="49"/>
      <c r="J11" s="49"/>
      <c r="K11" s="46" t="n">
        <v>6</v>
      </c>
    </row>
    <row r="12" customFormat="false" ht="14.5" hidden="false" customHeight="true" outlineLevel="0" collapsed="false">
      <c r="F12" s="15"/>
      <c r="H12" s="49" t="s">
        <v>42</v>
      </c>
      <c r="I12" s="49"/>
      <c r="J12" s="49"/>
      <c r="K12" s="46" t="n">
        <v>7</v>
      </c>
    </row>
    <row r="13" customFormat="false" ht="14.5" hidden="false" customHeight="false" outlineLevel="0" collapsed="false">
      <c r="B13" s="53" t="s">
        <v>43</v>
      </c>
      <c r="D13" s="54"/>
      <c r="F13" s="26" t="n">
        <f aca="false" t="array" ref="F13:F13">IF(D5=1,(_xlfn.IFS(D13&lt;=2,F11*50%,AND(D13&gt;2,D13&lt;=10),F11*70%,D13&gt;10,F11)),F11)</f>
        <v>0</v>
      </c>
    </row>
    <row r="14" customFormat="false" ht="14.5" hidden="false" customHeight="false" outlineLevel="0" collapsed="false">
      <c r="B14" s="55" t="s">
        <v>44</v>
      </c>
      <c r="F14" s="15"/>
    </row>
    <row r="15" customFormat="false" ht="14.5" hidden="false" customHeight="false" outlineLevel="0" collapsed="false">
      <c r="B15" s="55"/>
      <c r="F15" s="15"/>
    </row>
    <row r="16" customFormat="false" ht="14.5" hidden="false" customHeight="false" outlineLevel="0" collapsed="false">
      <c r="B16" s="56" t="s">
        <v>23</v>
      </c>
      <c r="D16" s="57"/>
      <c r="E16" s="31"/>
      <c r="F16" s="58" t="n">
        <f aca="false" t="array" ref="F16:F16">IF(AND(D5&gt;=1,D5&lt;5),(_xlfn.IFS(D16="MICRO IMPRESA",F13*50%,D16="PICCOLA IMPRESA",F13*70%,D16="MEDIA IMPRESA",F13*80%,D16="GRANDE IMPRESA",F13,D16="ALTRO",F13*80%,ISBLANK(D16),"")),F13)</f>
        <v>0</v>
      </c>
    </row>
    <row r="17" customFormat="false" ht="14.5" hidden="false" customHeight="false" outlineLevel="0" collapsed="false">
      <c r="B17" s="12" t="s">
        <v>24</v>
      </c>
      <c r="D17" s="59"/>
      <c r="E17" s="31"/>
      <c r="F17" s="58"/>
    </row>
    <row r="18" customFormat="false" ht="14.5" hidden="false" customHeight="false" outlineLevel="0" collapsed="false">
      <c r="B18" s="56" t="s">
        <v>25</v>
      </c>
      <c r="D18" s="57"/>
      <c r="E18" s="31"/>
      <c r="F18" s="60" t="str">
        <f aca="false" t="array" ref="F18:F18">IF(ISBLANK(D18),"",IF(AND(D5&gt;=1,D5&lt;8),(_xlfn.IFS(D18="EMAS",F16*50%,D18="ISO 14001",F16*70%,D18="NON APPLICABILE",F16)),F13))</f>
        <v/>
      </c>
    </row>
    <row r="21" customFormat="false" ht="14.5" hidden="false" customHeight="false" outlineLevel="0" collapsed="false">
      <c r="F21" s="15"/>
    </row>
    <row r="23" customFormat="false" ht="14.5" hidden="false" customHeight="true" outlineLevel="0" collapsed="false"/>
    <row r="25" customFormat="false" ht="14.5" hidden="false" customHeight="true" outlineLevel="0" collapsed="false"/>
    <row r="26" customFormat="false" ht="14.5" hidden="false" customHeight="true" outlineLevel="0" collapsed="false"/>
    <row r="27" customFormat="false" ht="14.5" hidden="false" customHeight="true" outlineLevel="0" collapsed="false"/>
    <row r="28" customFormat="false" ht="14.5" hidden="false" customHeight="true" outlineLevel="0" collapsed="false"/>
    <row r="29" customFormat="false" ht="14.5" hidden="false" customHeight="true" outlineLevel="0" collapsed="false"/>
    <row r="30" customFormat="false" ht="14.5" hidden="false" customHeight="true" outlineLevel="0" collapsed="false"/>
    <row r="31" customFormat="false" ht="14.5" hidden="false" customHeight="true" outlineLevel="0" collapsed="false"/>
    <row r="32" customFormat="false" ht="28" hidden="false" customHeight="true" outlineLevel="0" collapsed="false"/>
  </sheetData>
  <sheetProtection algorithmName="SHA-512" hashValue="iQWSN38HWJrKn0/0/lhLMrbgNvjupwf6SSQlyZih4LPz8HIqtHTFodXVsXsc13xEbr8RoSHPXqi84BewwHFe6A==" saltValue="vJ0KRhJTAtGnlVFMXWC3TA==" spinCount="100000" sheet="true" selectLockedCells="true"/>
  <mergeCells count="11">
    <mergeCell ref="B2:F2"/>
    <mergeCell ref="B3:F3"/>
    <mergeCell ref="H3:K3"/>
    <mergeCell ref="H4:K4"/>
    <mergeCell ref="H6:J6"/>
    <mergeCell ref="H7:J7"/>
    <mergeCell ref="H8:J8"/>
    <mergeCell ref="H9:J9"/>
    <mergeCell ref="H10:J10"/>
    <mergeCell ref="H11:J11"/>
    <mergeCell ref="H12:J12"/>
  </mergeCells>
  <dataValidations count="5">
    <dataValidation allowBlank="true" errorStyle="stop" operator="between" showDropDown="false" showErrorMessage="true" showInputMessage="true" sqref="E6" type="list">
      <formula1>"Presa d’atto di sostituzione di pozzo regolarmente concesso ex art.27-bis,reg. 10/R/2003;Proroga per autorizzazione alla ricerca di acque sotterranee;Conocessione preferenziale per derivazioni di lieve entità ex all.4(nuovo titolo/variante/rinnovo);Targa"</formula1>
      <formula2>0</formula2>
    </dataValidation>
    <dataValidation allowBlank="true" errorStyle="stop" operator="between" showDropDown="false" showErrorMessage="true" showInputMessage="true" sqref="D5" type="whole">
      <formula1>1</formula1>
      <formula2>8</formula2>
    </dataValidation>
    <dataValidation allowBlank="true" errorStyle="stop" operator="between" showDropDown="false" showErrorMessage="true" showInputMessage="true" sqref="D7" type="list">
      <formula1>"NUOVO TITOLO,RINNOVO,-----,"</formula1>
      <formula2>0</formula2>
    </dataValidation>
    <dataValidation allowBlank="true" errorStyle="stop" operator="between" showDropDown="false" showErrorMessage="true" showInputMessage="true" sqref="D16" type="list">
      <formula1>"MICRO IMPRESA,PICCOLA IMPRESA,MEDIA IMPRESA,GRANDE IMPRESA,---,"</formula1>
      <formula2>0</formula2>
    </dataValidation>
    <dataValidation allowBlank="true" errorStyle="stop" operator="between" showDropDown="false" showErrorMessage="true" showInputMessage="true" sqref="D18" type="list">
      <formula1>"EMAS,ISO 14001,NON APPLICABILE,-----,"</formula1>
      <formula2>0</formula2>
    </dataValidation>
  </dataValidations>
  <hyperlinks>
    <hyperlink ref="B17" location="'CATEGORIE DI IMPRESE'!A1" display="(v. categorie di imprese)"/>
  </hyperlink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B1:J24"/>
  <sheetViews>
    <sheetView showFormulas="false" showGridLines="false" showRowColHeaders="true" showZeros="true" rightToLeft="false" tabSelected="false" showOutlineSymbols="true" defaultGridColor="true" view="normal" topLeftCell="A1" colorId="64" zoomScale="94" zoomScaleNormal="94" zoomScalePageLayoutView="100" workbookViewId="0">
      <selection pane="topLeft" activeCell="D5" activeCellId="0" sqref="D5"/>
    </sheetView>
  </sheetViews>
  <sheetFormatPr defaultColWidth="8.55078125" defaultRowHeight="14.5" zeroHeight="false" outlineLevelRow="0" outlineLevelCol="0"/>
  <cols>
    <col collapsed="false" customWidth="true" hidden="false" outlineLevel="0" max="1" min="1" style="0" width="2.46"/>
    <col collapsed="false" customWidth="true" hidden="false" outlineLevel="0" max="2" min="2" style="0" width="31.18"/>
    <col collapsed="false" customWidth="true" hidden="false" outlineLevel="0" max="3" min="3" style="0" width="3.45"/>
    <col collapsed="false" customWidth="true" hidden="false" outlineLevel="0" max="4" min="4" style="0" width="19.82"/>
    <col collapsed="false" customWidth="true" hidden="false" outlineLevel="0" max="5" min="5" style="0" width="5.45"/>
    <col collapsed="false" customWidth="true" hidden="false" outlineLevel="0" max="6" min="6" style="0" width="19.82"/>
    <col collapsed="false" customWidth="true" hidden="false" outlineLevel="0" max="7" min="7" style="31" width="10.99"/>
    <col collapsed="false" customWidth="true" hidden="false" outlineLevel="0" max="9" min="9" style="0" width="10.99"/>
  </cols>
  <sheetData>
    <row r="1" customFormat="false" ht="15" hidden="false" customHeight="false" outlineLevel="0" collapsed="false"/>
    <row r="2" customFormat="false" ht="15.75" hidden="false" customHeight="true" outlineLevel="0" collapsed="false">
      <c r="B2" s="1" t="s">
        <v>45</v>
      </c>
      <c r="C2" s="1"/>
      <c r="D2" s="1"/>
      <c r="E2" s="1"/>
      <c r="F2" s="1"/>
      <c r="G2" s="1"/>
    </row>
    <row r="3" customFormat="false" ht="15" hidden="false" customHeight="false" outlineLevel="0" collapsed="false">
      <c r="B3" s="61" t="s">
        <v>46</v>
      </c>
      <c r="C3" s="62"/>
      <c r="D3" s="62"/>
      <c r="E3" s="62"/>
      <c r="F3" s="62"/>
      <c r="G3" s="63"/>
      <c r="H3" s="62"/>
      <c r="I3" s="64"/>
    </row>
    <row r="4" customFormat="false" ht="14.5" hidden="false" customHeight="false" outlineLevel="0" collapsed="false">
      <c r="B4" s="62"/>
      <c r="C4" s="62"/>
      <c r="D4" s="62"/>
      <c r="E4" s="62"/>
      <c r="F4" s="62"/>
      <c r="G4" s="37" t="s">
        <v>2</v>
      </c>
      <c r="H4" s="62"/>
    </row>
    <row r="5" customFormat="false" ht="15" hidden="false" customHeight="false" outlineLevel="0" collapsed="false">
      <c r="B5" s="62" t="s">
        <v>31</v>
      </c>
      <c r="C5" s="62"/>
      <c r="D5" s="65"/>
      <c r="E5" s="62"/>
      <c r="F5" s="62"/>
      <c r="G5" s="66" t="e">
        <f aca="false" t="array" ref="G5:G5">IF(D5="MODIFICA",G6,_xlfn.IFS(D9="EMAS",G7*50%,D9="ISO 14001",G7*70%,D9="NON APPLICABILE",G7,ISBLANK(D9),""))</f>
        <v>#VALUE!</v>
      </c>
      <c r="H5" s="62"/>
    </row>
    <row r="6" customFormat="false" ht="14.5" hidden="false" customHeight="false" outlineLevel="0" collapsed="false">
      <c r="B6" s="62"/>
      <c r="C6" s="62"/>
      <c r="D6" s="64"/>
      <c r="E6" s="62"/>
      <c r="F6" s="62"/>
      <c r="G6" s="17" t="str">
        <f aca="false" t="array" ref="G6:G6">_xlfn.IFS(D5="NUOVO TITOLO",1080,D5="RINNOVO",540,D5="MODIFICA",100,ISBLANK(D5),"")</f>
        <v/>
      </c>
      <c r="H6" s="62"/>
    </row>
    <row r="7" customFormat="false" ht="14.5" hidden="false" customHeight="false" outlineLevel="0" collapsed="false">
      <c r="B7" s="67" t="s">
        <v>23</v>
      </c>
      <c r="C7" s="62"/>
      <c r="D7" s="57"/>
      <c r="E7" s="31"/>
      <c r="F7" s="64"/>
      <c r="G7" s="26" t="str">
        <f aca="false" t="array" ref="G7:G7">IF(D5="MODIFICA",G6,IF(ISBLANK(D7),"",_xlfn.IFS(D7="MICRO IMPRESA",G6*50%,D7="PICCOLA IMPRESA",G6*70%,D7="MEDIA IMPRESA",G6*80%,D7="GRANDE IMPRESA",G6,D7="ALTRO",G6*80%)))</f>
        <v/>
      </c>
      <c r="H7" s="62"/>
    </row>
    <row r="8" customFormat="false" ht="14.5" hidden="false" customHeight="false" outlineLevel="0" collapsed="false">
      <c r="B8" s="12" t="s">
        <v>24</v>
      </c>
      <c r="C8" s="62"/>
      <c r="E8" s="31"/>
      <c r="F8" s="68"/>
      <c r="G8" s="17"/>
      <c r="H8" s="62"/>
    </row>
    <row r="9" customFormat="false" ht="14.5" hidden="false" customHeight="false" outlineLevel="0" collapsed="false">
      <c r="B9" s="67" t="s">
        <v>25</v>
      </c>
      <c r="C9" s="62"/>
      <c r="D9" s="57"/>
      <c r="E9" s="31"/>
      <c r="G9" s="15"/>
    </row>
    <row r="10" customFormat="false" ht="15" hidden="false" customHeight="false" outlineLevel="0" collapsed="false"/>
    <row r="11" customFormat="false" ht="15" hidden="false" customHeight="true" outlineLevel="0" collapsed="false">
      <c r="B11" s="1" t="s">
        <v>47</v>
      </c>
      <c r="C11" s="1"/>
      <c r="D11" s="1"/>
      <c r="E11" s="1"/>
      <c r="F11" s="1"/>
      <c r="G11" s="1"/>
    </row>
    <row r="13" customFormat="false" ht="14.5" hidden="false" customHeight="true" outlineLevel="0" collapsed="false">
      <c r="B13" s="69" t="s">
        <v>48</v>
      </c>
      <c r="C13" s="69"/>
      <c r="D13" s="69"/>
      <c r="E13" s="69"/>
      <c r="F13" s="69"/>
      <c r="G13" s="69"/>
      <c r="H13" s="69"/>
    </row>
    <row r="14" customFormat="false" ht="31" hidden="false" customHeight="true" outlineLevel="0" collapsed="false">
      <c r="B14" s="69"/>
      <c r="C14" s="69"/>
      <c r="D14" s="69"/>
      <c r="E14" s="69"/>
      <c r="F14" s="69"/>
      <c r="G14" s="69"/>
      <c r="H14" s="69"/>
    </row>
    <row r="15" customFormat="false" ht="30.75" hidden="false" customHeight="true" outlineLevel="0" collapsed="false">
      <c r="B15" s="70" t="s">
        <v>12</v>
      </c>
      <c r="C15" s="70"/>
      <c r="D15" s="70"/>
      <c r="E15" s="70"/>
      <c r="F15" s="70"/>
      <c r="G15" s="70"/>
      <c r="H15" s="70"/>
      <c r="I15" s="70"/>
      <c r="J15" s="70"/>
    </row>
    <row r="17" customFormat="false" ht="29.25" hidden="false" customHeight="true" outlineLevel="0" collapsed="false"/>
    <row r="22" customFormat="false" ht="28.5" hidden="false" customHeight="true" outlineLevel="0" collapsed="false"/>
    <row r="24" customFormat="false" ht="29.25" hidden="false" customHeight="true" outlineLevel="0" collapsed="false"/>
  </sheetData>
  <sheetProtection algorithmName="SHA-512" hashValue="187kXlNa6QIVRsF5bvaxBqeTF5QeGIOl0FATVDel8iWlIWPouB6qtVHFLI/QozhNh4UMJeukEAjA1Hatcs7CvA==" saltValue="87nq7L2dw4oBYQX747gpTg==" spinCount="100000" sheet="true" selectLockedCells="true"/>
  <mergeCells count="4">
    <mergeCell ref="B2:G2"/>
    <mergeCell ref="B11:G11"/>
    <mergeCell ref="B13:H14"/>
    <mergeCell ref="B15:J15"/>
  </mergeCells>
  <dataValidations count="3">
    <dataValidation allowBlank="true" errorStyle="stop" operator="between" showDropDown="false" showErrorMessage="true" showInputMessage="true" sqref="D7" type="list">
      <formula1>"MICRO IMPRESA,PICCOLA IMPRESA,MEDIA IMPRESA,GRANDE IMPRESA,ALTRO,---,"</formula1>
      <formula2>0</formula2>
    </dataValidation>
    <dataValidation allowBlank="true" errorStyle="stop" operator="between" showDropDown="false" showErrorMessage="true" showInputMessage="true" sqref="D9" type="list">
      <formula1>"EMAS,ISO 14001,NON APPLICABILE,---,"</formula1>
      <formula2>0</formula2>
    </dataValidation>
    <dataValidation allowBlank="true" errorStyle="stop" operator="between" showDropDown="false" showErrorMessage="true" showInputMessage="true" sqref="D5" type="list">
      <formula1>"NUOVO TITOLO,MODIFICA,RINNOVO,---,"</formula1>
      <formula2>0</formula2>
    </dataValidation>
  </dataValidations>
  <hyperlinks>
    <hyperlink ref="B8" location="'CATEGORIE DI IMPRESE'!A1" display="(v. categorie di imprese)"/>
    <hyperlink ref="B15" r:id="rId1" display="http://www.cittametropolitana.torino.it/cms/ambiente/rifiuti/gestione-rifiuti-bonifiche/modulistica-rifiuti/comunicazione-inizio-attivita  "/>
  </hyperlink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B3:C7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11" activeCellId="0" sqref="C11"/>
    </sheetView>
  </sheetViews>
  <sheetFormatPr defaultColWidth="8.55078125" defaultRowHeight="14.5" zeroHeight="false" outlineLevelRow="0" outlineLevelCol="0"/>
  <cols>
    <col collapsed="false" customWidth="true" hidden="false" outlineLevel="0" max="2" min="2" style="0" width="15.81"/>
    <col collapsed="false" customWidth="true" hidden="false" outlineLevel="0" max="3" min="3" style="21" width="38.17"/>
  </cols>
  <sheetData>
    <row r="3" customFormat="false" ht="14.5" hidden="false" customHeight="false" outlineLevel="0" collapsed="false">
      <c r="B3" s="71" t="s">
        <v>49</v>
      </c>
      <c r="C3" s="72" t="s">
        <v>50</v>
      </c>
    </row>
    <row r="4" customFormat="false" ht="30" hidden="false" customHeight="true" outlineLevel="0" collapsed="false">
      <c r="B4" s="46" t="s">
        <v>51</v>
      </c>
      <c r="C4" s="73" t="s">
        <v>52</v>
      </c>
    </row>
    <row r="5" customFormat="false" ht="28" hidden="false" customHeight="true" outlineLevel="0" collapsed="false">
      <c r="B5" s="46" t="s">
        <v>53</v>
      </c>
      <c r="C5" s="73" t="s">
        <v>54</v>
      </c>
    </row>
    <row r="6" customFormat="false" ht="46" hidden="false" customHeight="true" outlineLevel="0" collapsed="false">
      <c r="B6" s="46" t="s">
        <v>55</v>
      </c>
      <c r="C6" s="73" t="s">
        <v>56</v>
      </c>
    </row>
    <row r="7" customFormat="false" ht="43.5" hidden="false" customHeight="true" outlineLevel="0" collapsed="false">
      <c r="B7" s="46" t="s">
        <v>57</v>
      </c>
      <c r="C7" s="73" t="s">
        <v>58</v>
      </c>
    </row>
  </sheetData>
  <sheetProtection algorithmName="SHA-512" hashValue="jDpWIepbXwJ+w9ye7QD60Q12wZt7ix2GqgvlQpilBnO1VMY4nNDl2DA4IZ8zM25q+XjJ0S9DqM9P7MNVDMmQdw==" saltValue="HSfsRZjKbeKmPvg3ZqYPjg==" spinCount="100000" sheet="true" objects="true" scenarios="true" selectLockedCells="true"/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LibreOffice/7.2.6.2$Windows_X86_64 LibreOffice_project/b0ec3a565991f7569a5a7f5d24fed7f52653d754</Application>
  <AppVersion>15.0000</AppVersion>
  <Company>Citta' Metropolitana di Torino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2024-12-04T15:05:43Z</dcterms:created>
  <dc:creator>francesca lucca</dc:creator>
  <dc:description/>
  <dc:language>it-IT</dc:language>
  <cp:lastModifiedBy>francesca lucca</cp:lastModifiedBy>
  <dcterms:modified xsi:type="dcterms:W3CDTF">2025-01-23T11:51:29Z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