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DIP" sheetId="1" r:id="rId1"/>
    <sheet name="istruzioni" sheetId="2" r:id="rId2"/>
  </sheets>
  <definedNames>
    <definedName name="_xlnm.Print_Area" localSheetId="0">'DIP'!$A$1:$K$196</definedName>
  </definedNames>
  <calcPr fullCalcOnLoad="1"/>
</workbook>
</file>

<file path=xl/comments1.xml><?xml version="1.0" encoding="utf-8"?>
<comments xmlns="http://schemas.openxmlformats.org/spreadsheetml/2006/main">
  <authors>
    <author>ptonegro</author>
  </authors>
  <commentList>
    <comment ref="F33" authorId="0">
      <text>
        <r>
          <rPr>
            <b/>
            <sz val="8"/>
            <rFont val="Tahoma"/>
            <family val="0"/>
          </rPr>
          <t>Assistenza Tecnica:</t>
        </r>
        <r>
          <rPr>
            <sz val="8"/>
            <rFont val="Tahoma"/>
            <family val="0"/>
          </rPr>
          <t xml:space="preserve">
quelle che, destinaei al movimento di persone e beni, presentano prevalente sviluppo unidimensionale ed investono vaste estensioni di territorio</t>
        </r>
      </text>
    </comment>
    <comment ref="D33" authorId="0">
      <text>
        <r>
          <rPr>
            <b/>
            <sz val="8"/>
            <rFont val="Tahoma"/>
            <family val="0"/>
          </rPr>
          <t>Assitenza Tecnica:</t>
        </r>
        <r>
          <rPr>
            <sz val="8"/>
            <rFont val="Tahoma"/>
            <family val="0"/>
          </rPr>
          <t xml:space="preserve">
opere che interessano una limitata area di terreno</t>
        </r>
      </text>
    </comment>
  </commentList>
</comments>
</file>

<file path=xl/sharedStrings.xml><?xml version="1.0" encoding="utf-8"?>
<sst xmlns="http://schemas.openxmlformats.org/spreadsheetml/2006/main" count="250" uniqueCount="200">
  <si>
    <t>STAZIONE APPALTANTE:</t>
  </si>
  <si>
    <t>RESPONSABILE UNICO DEL PROCEDIMENTO:</t>
  </si>
  <si>
    <t>OGGETTO:</t>
  </si>
  <si>
    <t>D.lgs n. 56 del 19/04/2017: Disposizioni integrative e correttive al D.lgs n. 50 del 18/04/2016 (art. 23 c.5)</t>
  </si>
  <si>
    <t>INGEGNERIA NATURALISTICA</t>
  </si>
  <si>
    <t>Necessario</t>
  </si>
  <si>
    <t>Auspicabile</t>
  </si>
  <si>
    <t>Possibile</t>
  </si>
  <si>
    <t>Non necessario</t>
  </si>
  <si>
    <t>La tipologia delle opere oggetto del presente DIP, in prima approssimazione, non evidenzia la necessità di realizzare opere di sistemazione di versanti, sistemazioni urbane o rii tali da rendere necessario l’utilizzo di tecniche di ingegneria naturalistica.</t>
  </si>
  <si>
    <t>La tipologia delle opere oggetto del presente DIP, in prima approssimazione, evidenzia la necessità di realizzare opere di sistemazione di versanti,  urbane o rii tali da rendere necessario l’utilizzo di tecniche di ingegneria naturalistica.</t>
  </si>
  <si>
    <t>La tipologia delle opere oggetto del presente DIP, in prima approssimazione, rende auspicabile, per quanto possibile, l’utilizzo di tecniche di ingegneria naturalistica.</t>
  </si>
  <si>
    <t>La tipologia delle opere oggetto del presente DIP, in prima approssimazione, evidenzia la possibilità di realizzare opere di sistemazione di versanti, sistemazioni urbane o rii mediante l’utilizzo di tecniche di ingegneria naturalistica.</t>
  </si>
  <si>
    <t>DOCUMENTO DI INDIRIZZO ALLA PROGETTAZIONE (D.I.P.)</t>
  </si>
  <si>
    <t>UBICAZIONE:</t>
  </si>
  <si>
    <t>Puntuale</t>
  </si>
  <si>
    <t>A rete</t>
  </si>
  <si>
    <t>Mista: parte puntuale e parte a rete</t>
  </si>
  <si>
    <t>Tipologia dell'opera:</t>
  </si>
  <si>
    <t>Tipo di intervento:</t>
  </si>
  <si>
    <t>Tipologia di intervento:</t>
  </si>
  <si>
    <t>Manutenzione straordinaria</t>
  </si>
  <si>
    <t>Manutenzione ordinaria</t>
  </si>
  <si>
    <t>Restauro e risanamento conservativo</t>
  </si>
  <si>
    <t>Ristrutturazione</t>
  </si>
  <si>
    <t>Ristrutturazione edilizia</t>
  </si>
  <si>
    <t>Nuova costruzione</t>
  </si>
  <si>
    <t>Ristrutturazione Urbanistica</t>
  </si>
  <si>
    <t>(art. 3 - D.P.R. 6 giugno 2001 n. 380)</t>
  </si>
  <si>
    <t>Nella progettazione e nella realizzazione dell’opera si dovrà inoltre tener conto dei vincoli comunitari, nazionali, regionali e comunali vigenti sul territorio interessato dai lavori.</t>
  </si>
  <si>
    <t>D.Lgs. 50/2016 “Codice dei contratti pubblici di lavori, servizi e forniture”;</t>
  </si>
  <si>
    <t>D.Lgs. 81/2008 “Norme in materia di tutela della salute e della sicurezza nei luoghi di lavoro"</t>
  </si>
  <si>
    <t>D.P.R. 207/2010 “Regolamento di attuazione del D.Lgs. 163/2006” per quanto ancora in vigore"</t>
  </si>
  <si>
    <t>D.lgs n. 56 del 19/04/2017 "Disposizioni integrative e correttive al D.lgs n. 50/2016"</t>
  </si>
  <si>
    <t>D.Lgs. n. 152/2006 "Norme in materia ambientale"</t>
  </si>
  <si>
    <t>D.M. 14/01/2008 “Norme tecniche per le costruzioni" e circolare esplicativa</t>
  </si>
  <si>
    <t>D.Lgs. 380/2001 “Testo Unico dell’Edilizia”</t>
  </si>
  <si>
    <t>D.P.R. 327/2001 “Testo Unico delle Espropriazioni per Pubblica Utilità”</t>
  </si>
  <si>
    <t>DGR n.4-3084 del 12.12.2011 e DGR n. 7-3340 del 3.02.2012 - Procedure reg. Piemonte in zona sismica</t>
  </si>
  <si>
    <t>L.13/89 e s.m.i., D.M.236 del 14/06/1989, DPR 24/07/1996 n.503 - Superamento delle barriere architettoniche</t>
  </si>
  <si>
    <t>Norme di settore in materia stradale e sulle barriere stradali</t>
  </si>
  <si>
    <t>Normativa di settore in materia di impianti elettrici</t>
  </si>
  <si>
    <t>Normativa di settore in materia di impianti termici, di aerazione e speciali</t>
  </si>
  <si>
    <t>Normativa di settore in materia di impianti idraulici</t>
  </si>
  <si>
    <t>Norme "UNI EN di settore"</t>
  </si>
  <si>
    <t>Normativa in materia di isolamento termico e rendiconto energetico</t>
  </si>
  <si>
    <t>Norme Tecniche per la realizzazione delle Piste Ciclabili, D.G.R. Piemonte 26/05/1997 n. 85 – 19500</t>
  </si>
  <si>
    <t>Decreto M LL.PP. 30/11/1999 n. 557 “Regolamento caratteristiche tecniche delle piste ciclabili</t>
  </si>
  <si>
    <t>Normativa di settore in materia di prevenzione incendi e relative regole tecniche</t>
  </si>
  <si>
    <t>Normativa di settore in materia di impianti di fognari e di scarico</t>
  </si>
  <si>
    <t>altro …..</t>
  </si>
  <si>
    <t>Tipo di vincolo</t>
  </si>
  <si>
    <t>SI</t>
  </si>
  <si>
    <t>NO</t>
  </si>
  <si>
    <t>Idrogeologico</t>
  </si>
  <si>
    <t>Fascia di rispetto cimiteriale</t>
  </si>
  <si>
    <t>Fascia di rispetto stradale</t>
  </si>
  <si>
    <t>D.P.R. n. 285 del 10/09/90 “Regolamento di Polizia Mortuaria"</t>
  </si>
  <si>
    <t>Storico artistico pte II d.lgs. n. 42 del 2004</t>
  </si>
  <si>
    <t>Paesaggistico pte III d.lgs. n. 42 del 2004</t>
  </si>
  <si>
    <t>Fascia di rispetto ferroviaria</t>
  </si>
  <si>
    <t>Fascia di rispetto elettrodotti</t>
  </si>
  <si>
    <t>Fascia di rispetto pozzi acqua</t>
  </si>
  <si>
    <t>Fascia di rispetto depuratori</t>
  </si>
  <si>
    <t>Zona Sismica</t>
  </si>
  <si>
    <t>3s</t>
  </si>
  <si>
    <t>…………………</t>
  </si>
  <si>
    <t>Fascia di rispetto acque pubbl.</t>
  </si>
  <si>
    <t>(D.G.R. 19/01/2010 n.11-13058)</t>
  </si>
  <si>
    <t>D.M. 18/12/1975 “Norme tecniche aggiornate relative all'edilizia scolastica"</t>
  </si>
  <si>
    <t>CONFORMITA' URBANISTICA:</t>
  </si>
  <si>
    <t>Strumento Urbanistico Comunale</t>
  </si>
  <si>
    <t>Conforme al PRGC</t>
  </si>
  <si>
    <t>Non conforme al vigente</t>
  </si>
  <si>
    <t>Non conforme all'adottato</t>
  </si>
  <si>
    <t>Strumento di pianificazione sovracomunale</t>
  </si>
  <si>
    <t>Conforme</t>
  </si>
  <si>
    <t>NON Conforme</t>
  </si>
  <si>
    <t>Suolo:</t>
  </si>
  <si>
    <t>Aria:</t>
  </si>
  <si>
    <t>Acqua:</t>
  </si>
  <si>
    <t>La presenza di impatti dell’opera sulle componenti ambientali dovrà essere comunque approfondita in successiva fase di progettazione valutandone l’assenza o il peso stesso dell'impatto.</t>
  </si>
  <si>
    <t>Acustico:</t>
  </si>
  <si>
    <t>Impatti 
intrinseci</t>
  </si>
  <si>
    <t>Impatti 
in fase di costruzione</t>
  </si>
  <si>
    <t>Normativa di settore relativa alla valutazione di impatto acustico</t>
  </si>
  <si>
    <t>Edilizia scolastica</t>
  </si>
  <si>
    <t>Opere stradali</t>
  </si>
  <si>
    <t>Edilizia generale</t>
  </si>
  <si>
    <t>Edilizia cimiteriale</t>
  </si>
  <si>
    <t>Opere di difesa del suolo</t>
  </si>
  <si>
    <t>Opere di sistemazione urbana</t>
  </si>
  <si>
    <t>Opere di sistemazione idraulico - forestale</t>
  </si>
  <si>
    <t>Natura prevalente delle opere</t>
  </si>
  <si>
    <t>Natura prevalente delle opere:</t>
  </si>
  <si>
    <t xml:space="preserve">Opere d'arte </t>
  </si>
  <si>
    <t>Opere di ingegneria naturalistica</t>
  </si>
  <si>
    <t>Opere di sviluppo della mobilità sostenibile</t>
  </si>
  <si>
    <t>Opere di arredo urbano</t>
  </si>
  <si>
    <t>Zona/e:</t>
  </si>
  <si>
    <t>Destinazione/i:</t>
  </si>
  <si>
    <t>Adempimenti da porre in atto:</t>
  </si>
  <si>
    <t>Regime IVA sui lavori</t>
  </si>
  <si>
    <t>Importo lavori stimato:</t>
  </si>
  <si>
    <t>A titolo non esaustivo si richiamano le principali norme da rispettare:</t>
  </si>
  <si>
    <t>MULTIPLA</t>
  </si>
  <si>
    <t>non necessario</t>
  </si>
  <si>
    <t>Regime IVA da applicarsi sui lavori:</t>
  </si>
  <si>
    <t>Progetto Esecutivo</t>
  </si>
  <si>
    <t>Progetto Definitivo</t>
  </si>
  <si>
    <t>Progetto di Fattibilità Tecnica ed Economica</t>
  </si>
  <si>
    <t>Documento di fattibilità delle alternative progettuali</t>
  </si>
  <si>
    <t>Fondi Statali</t>
  </si>
  <si>
    <t>Fondi Europei</t>
  </si>
  <si>
    <t>RISORSE ECONOMICHE</t>
  </si>
  <si>
    <t>Fondi Regionali</t>
  </si>
  <si>
    <t>Fondi Comunali</t>
  </si>
  <si>
    <t>Fondi GAL</t>
  </si>
  <si>
    <t>Fondi AIPO</t>
  </si>
  <si>
    <t>altro….</t>
  </si>
  <si>
    <t>Finanziamenti:</t>
  </si>
  <si>
    <t>Importo</t>
  </si>
  <si>
    <t>Delibera / Determina / Atto:</t>
  </si>
  <si>
    <t>NOTE:</t>
  </si>
  <si>
    <t>Doc. FAP</t>
  </si>
  <si>
    <t>Prog.FTE</t>
  </si>
  <si>
    <t>Prog.DEF</t>
  </si>
  <si>
    <t>Prog.ESE</t>
  </si>
  <si>
    <t>D.G.R.. xxxx</t>
  </si>
  <si>
    <t>D.C.C. xxxx</t>
  </si>
  <si>
    <t>Importo Lavori 
delle opere [€]</t>
  </si>
  <si>
    <t>oppure</t>
  </si>
  <si>
    <t>Tutti gli elaborati di cui all'art. 14 ex D.P.R. 05/10/2010 n. 207</t>
  </si>
  <si>
    <t>Tutti gli elaborati di cui all'art. 17  ex D.P.R. 05/10/2010 n. 207</t>
  </si>
  <si>
    <t>ceck</t>
  </si>
  <si>
    <t>X</t>
  </si>
  <si>
    <t>eventuali elaborati in riduzione:</t>
  </si>
  <si>
    <t>Indagini di cui all'art. 23 c.6  ex D.lgs n. 56 del 19/04/2017</t>
  </si>
  <si>
    <t>idrogeologiche</t>
  </si>
  <si>
    <t>idrologiche</t>
  </si>
  <si>
    <t>idrauliche</t>
  </si>
  <si>
    <t>geotecniche</t>
  </si>
  <si>
    <t>sismiche</t>
  </si>
  <si>
    <t>storiche</t>
  </si>
  <si>
    <t>paesaggistiche</t>
  </si>
  <si>
    <t>urbanistiche</t>
  </si>
  <si>
    <t>INDAGINI</t>
  </si>
  <si>
    <t>Grado di approfondimento (art. 23 c.4)</t>
  </si>
  <si>
    <t>Accertamenti mediante sondaggi, indagini, saggi, studi e modelli</t>
  </si>
  <si>
    <t>verif prev int archeolog.</t>
  </si>
  <si>
    <t>Tutti gli elaborati di cui all'art. 24  ex D.P.R. 05/10/2010 n. 207</t>
  </si>
  <si>
    <t>………………</t>
  </si>
  <si>
    <t>UNIONE</t>
  </si>
  <si>
    <t>ENTE</t>
  </si>
  <si>
    <t>COMUNE DI</t>
  </si>
  <si>
    <t>Il Responsabile Unico del Procedimento</t>
  </si>
  <si>
    <t>(Firmato digitalmente)</t>
  </si>
  <si>
    <t>Tutti gli elaborati di cui all'art. 33  ex D.P.R. 05/10/2010 n. 207</t>
  </si>
  <si>
    <t>Tempistica di progettazione:</t>
  </si>
  <si>
    <t>15 gg</t>
  </si>
  <si>
    <t>30 gg</t>
  </si>
  <si>
    <t>45 gg</t>
  </si>
  <si>
    <t>60 gg</t>
  </si>
  <si>
    <t>90 gg</t>
  </si>
  <si>
    <t>giorni prog.</t>
  </si>
  <si>
    <t>……</t>
  </si>
  <si>
    <t>70 gg</t>
  </si>
  <si>
    <t>Note:</t>
  </si>
  <si>
    <t>Accertamento preliminare su base documentale e/o bibliografica</t>
  </si>
  <si>
    <t>&lt;1.000.000</t>
  </si>
  <si>
    <t>LIMITI FINANZIARI:</t>
  </si>
  <si>
    <t>geologiche</t>
  </si>
  <si>
    <t>Alienazioni</t>
  </si>
  <si>
    <t>Opera da inserire nel programma 
Triennale LLPP ed EL ann.</t>
  </si>
  <si>
    <t>Opera da non inserire negli strumenti di programmazione</t>
  </si>
  <si>
    <t>Opera già inserita negli strumenti di programmazione:</t>
  </si>
  <si>
    <t>E' necessario avviare la procedura espropriativa?</t>
  </si>
  <si>
    <t>≥ 1.000.000</t>
  </si>
  <si>
    <t>1. DESCRIZIONE SINTETICA DELLA SITUAZIONE INIZIALE:</t>
  </si>
  <si>
    <t>2. ESIGENZE DA SODDISFARE, OBIETTIVI GENERALI DA PERSEGUIRE, STRATEGIE PER RAGGIUNGERLI:</t>
  </si>
  <si>
    <t>3. DESCRIZIONE SINTETICA DEGLI INTERVENTI IN PROGETTO:</t>
  </si>
  <si>
    <t>4. RICORSO ALLE TECNICHE DI INGEGNERIA NATURALISTICA:</t>
  </si>
  <si>
    <t>5. REGOLE, REQUISITI E NORME TECNICHE DA RISPETTARE:</t>
  </si>
  <si>
    <t>6. PRINCIPALI VINCOLI DI LEGGE RELATIVI AL CONTESTO IN CUI L'INTERVENTO E' INSERITO:</t>
  </si>
  <si>
    <t>7. IMPATTI DELL'OPERA SULLE COMPONENTI AMBIENTALI:</t>
  </si>
  <si>
    <t>8. FONTI DI FINANZIAMENTO E LIMITI FINANZIARI DA RISPETTARE:</t>
  </si>
  <si>
    <t>9. PROGRAMMAZIONE LLPP:</t>
  </si>
  <si>
    <t>10. FASI DI PROGETTAZIONE DA SVILUPPARE, E TEMPI PRESUNTI DI SVOLGIMENTO:</t>
  </si>
  <si>
    <t>11. POSSIBILI SISTEMI DI REALIZZAZIONE DA IMPIEGARE:</t>
  </si>
  <si>
    <t>12. EVENTUALI PRECISAZIONI SULL'AFFIDAMENTO LAVORI E PROCEDURA D'APPALTO:</t>
  </si>
  <si>
    <t>13. ALLEGATI:</t>
  </si>
  <si>
    <t>DA COMPILARE O LASCIARE VUOTE</t>
  </si>
  <si>
    <t>Caselle in giallo</t>
  </si>
  <si>
    <t>Caselle in azzurro</t>
  </si>
  <si>
    <t>Da compilare - risposte a scelta multipla</t>
  </si>
  <si>
    <t>Scegliere Opzione</t>
  </si>
  <si>
    <t>Scegliere opzione</t>
  </si>
  <si>
    <t xml:space="preserve">COMUNE DI </t>
  </si>
  <si>
    <t>nome RUP</t>
  </si>
  <si>
    <t>……………  ….. Li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</si>
</sst>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17">
    <font>
      <sz val="10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14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color indexed="10"/>
      <name val="Arial"/>
      <family val="2"/>
    </font>
    <font>
      <sz val="10"/>
      <color indexed="9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5" borderId="0" xfId="0" applyFont="1" applyFill="1" applyAlignment="1">
      <alignment vertical="center"/>
    </xf>
    <xf numFmtId="9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0" fontId="4" fillId="0" borderId="0" xfId="15" applyFont="1" applyFill="1" applyAlignment="1">
      <alignment horizontal="center" vertical="center"/>
    </xf>
    <xf numFmtId="9" fontId="4" fillId="0" borderId="0" xfId="18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9" borderId="0" xfId="0" applyFont="1" applyFill="1" applyAlignment="1" applyProtection="1">
      <alignment horizontal="center" vertical="center"/>
      <protection locked="0"/>
    </xf>
    <xf numFmtId="9" fontId="4" fillId="9" borderId="0" xfId="18" applyFont="1" applyFill="1" applyAlignment="1" applyProtection="1">
      <alignment horizontal="center" vertical="center"/>
      <protection locked="0"/>
    </xf>
    <xf numFmtId="0" fontId="4" fillId="9" borderId="0" xfId="0" applyFont="1" applyFill="1" applyAlignment="1" applyProtection="1">
      <alignment horizontal="center" vertical="center"/>
      <protection locked="0"/>
    </xf>
    <xf numFmtId="0" fontId="4" fillId="9" borderId="1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top"/>
      <protection locked="0"/>
    </xf>
    <xf numFmtId="0" fontId="0" fillId="9" borderId="13" xfId="0" applyFill="1" applyBorder="1" applyAlignment="1" applyProtection="1">
      <alignment horizontal="center" vertical="top"/>
      <protection locked="0"/>
    </xf>
    <xf numFmtId="0" fontId="0" fillId="9" borderId="14" xfId="0" applyFill="1" applyBorder="1" applyAlignment="1" applyProtection="1">
      <alignment horizontal="center" vertical="top"/>
      <protection locked="0"/>
    </xf>
    <xf numFmtId="0" fontId="0" fillId="9" borderId="15" xfId="0" applyFill="1" applyBorder="1" applyAlignment="1" applyProtection="1">
      <alignment horizontal="center" vertical="top"/>
      <protection locked="0"/>
    </xf>
    <xf numFmtId="0" fontId="0" fillId="9" borderId="16" xfId="0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190" fontId="4" fillId="3" borderId="0" xfId="15" applyFont="1" applyFill="1" applyAlignment="1">
      <alignment horizontal="center" vertical="center"/>
    </xf>
    <xf numFmtId="9" fontId="4" fillId="3" borderId="0" xfId="18" applyFont="1" applyFill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6" borderId="18" xfId="0" applyFill="1" applyBorder="1" applyAlignment="1" applyProtection="1">
      <alignment horizontal="center" vertical="top"/>
      <protection/>
    </xf>
    <xf numFmtId="0" fontId="0" fillId="0" borderId="7" xfId="0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10" borderId="18" xfId="0" applyFill="1" applyBorder="1" applyAlignment="1" applyProtection="1">
      <alignment horizontal="center" vertical="top"/>
      <protection/>
    </xf>
    <xf numFmtId="0" fontId="0" fillId="10" borderId="16" xfId="0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9" borderId="6" xfId="0" applyFont="1" applyFill="1" applyBorder="1" applyAlignment="1" applyProtection="1">
      <alignment horizontal="center" vertical="center"/>
      <protection locked="0"/>
    </xf>
    <xf numFmtId="190" fontId="0" fillId="2" borderId="1" xfId="15" applyFill="1" applyBorder="1" applyAlignment="1" applyProtection="1">
      <alignment horizontal="center" vertical="center"/>
      <protection locked="0"/>
    </xf>
    <xf numFmtId="190" fontId="0" fillId="2" borderId="5" xfId="15" applyFill="1" applyBorder="1" applyAlignment="1" applyProtection="1">
      <alignment horizontal="center" vertical="center"/>
      <protection locked="0"/>
    </xf>
    <xf numFmtId="190" fontId="0" fillId="2" borderId="6" xfId="15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190" fontId="4" fillId="0" borderId="0" xfId="15" applyFont="1" applyAlignment="1">
      <alignment horizontal="center" vertical="center"/>
    </xf>
    <xf numFmtId="190" fontId="0" fillId="2" borderId="25" xfId="15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190" fontId="4" fillId="9" borderId="0" xfId="15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24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9" borderId="0" xfId="0" applyFont="1" applyFill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color auto="1"/>
      </font>
      <fill>
        <patternFill>
          <bgColor rgb="FF99CC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26.emf" /><Relationship Id="rId3" Type="http://schemas.openxmlformats.org/officeDocument/2006/relationships/image" Target="../media/image37.emf" /><Relationship Id="rId4" Type="http://schemas.openxmlformats.org/officeDocument/2006/relationships/image" Target="../media/image44.emf" /><Relationship Id="rId5" Type="http://schemas.openxmlformats.org/officeDocument/2006/relationships/image" Target="../media/image13.emf" /><Relationship Id="rId6" Type="http://schemas.openxmlformats.org/officeDocument/2006/relationships/image" Target="../media/image36.emf" /><Relationship Id="rId7" Type="http://schemas.openxmlformats.org/officeDocument/2006/relationships/image" Target="../media/image17.emf" /><Relationship Id="rId8" Type="http://schemas.openxmlformats.org/officeDocument/2006/relationships/image" Target="../media/image8.emf" /><Relationship Id="rId9" Type="http://schemas.openxmlformats.org/officeDocument/2006/relationships/image" Target="../media/image15.emf" /><Relationship Id="rId10" Type="http://schemas.openxmlformats.org/officeDocument/2006/relationships/image" Target="../media/image12.emf" /><Relationship Id="rId11" Type="http://schemas.openxmlformats.org/officeDocument/2006/relationships/image" Target="../media/image3.emf" /><Relationship Id="rId12" Type="http://schemas.openxmlformats.org/officeDocument/2006/relationships/image" Target="../media/image45.emf" /><Relationship Id="rId13" Type="http://schemas.openxmlformats.org/officeDocument/2006/relationships/image" Target="../media/image35.emf" /><Relationship Id="rId14" Type="http://schemas.openxmlformats.org/officeDocument/2006/relationships/image" Target="../media/image21.emf" /><Relationship Id="rId15" Type="http://schemas.openxmlformats.org/officeDocument/2006/relationships/image" Target="../media/image1.emf" /><Relationship Id="rId16" Type="http://schemas.openxmlformats.org/officeDocument/2006/relationships/image" Target="../media/image10.emf" /><Relationship Id="rId17" Type="http://schemas.openxmlformats.org/officeDocument/2006/relationships/image" Target="../media/image29.emf" /><Relationship Id="rId18" Type="http://schemas.openxmlformats.org/officeDocument/2006/relationships/image" Target="../media/image18.emf" /><Relationship Id="rId19" Type="http://schemas.openxmlformats.org/officeDocument/2006/relationships/image" Target="../media/image22.emf" /><Relationship Id="rId20" Type="http://schemas.openxmlformats.org/officeDocument/2006/relationships/image" Target="../media/image31.emf" /><Relationship Id="rId21" Type="http://schemas.openxmlformats.org/officeDocument/2006/relationships/image" Target="../media/image19.emf" /><Relationship Id="rId22" Type="http://schemas.openxmlformats.org/officeDocument/2006/relationships/image" Target="../media/image4.emf" /><Relationship Id="rId23" Type="http://schemas.openxmlformats.org/officeDocument/2006/relationships/image" Target="../media/image7.emf" /><Relationship Id="rId24" Type="http://schemas.openxmlformats.org/officeDocument/2006/relationships/image" Target="../media/image32.emf" /><Relationship Id="rId25" Type="http://schemas.openxmlformats.org/officeDocument/2006/relationships/image" Target="../media/image11.emf" /><Relationship Id="rId26" Type="http://schemas.openxmlformats.org/officeDocument/2006/relationships/image" Target="../media/image39.emf" /><Relationship Id="rId27" Type="http://schemas.openxmlformats.org/officeDocument/2006/relationships/image" Target="../media/image6.emf" /><Relationship Id="rId28" Type="http://schemas.openxmlformats.org/officeDocument/2006/relationships/image" Target="../media/image41.emf" /><Relationship Id="rId29" Type="http://schemas.openxmlformats.org/officeDocument/2006/relationships/image" Target="../media/image30.emf" /><Relationship Id="rId30" Type="http://schemas.openxmlformats.org/officeDocument/2006/relationships/image" Target="../media/image20.emf" /><Relationship Id="rId31" Type="http://schemas.openxmlformats.org/officeDocument/2006/relationships/image" Target="../media/image24.emf" /><Relationship Id="rId32" Type="http://schemas.openxmlformats.org/officeDocument/2006/relationships/image" Target="../media/image5.emf" /><Relationship Id="rId33" Type="http://schemas.openxmlformats.org/officeDocument/2006/relationships/image" Target="../media/image42.emf" /><Relationship Id="rId34" Type="http://schemas.openxmlformats.org/officeDocument/2006/relationships/image" Target="../media/image28.emf" /><Relationship Id="rId35" Type="http://schemas.openxmlformats.org/officeDocument/2006/relationships/image" Target="../media/image14.emf" /><Relationship Id="rId36" Type="http://schemas.openxmlformats.org/officeDocument/2006/relationships/image" Target="../media/image16.emf" /><Relationship Id="rId37" Type="http://schemas.openxmlformats.org/officeDocument/2006/relationships/image" Target="../media/image38.emf" /><Relationship Id="rId38" Type="http://schemas.openxmlformats.org/officeDocument/2006/relationships/image" Target="../media/image43.emf" /><Relationship Id="rId39" Type="http://schemas.openxmlformats.org/officeDocument/2006/relationships/image" Target="../media/image33.emf" /><Relationship Id="rId40" Type="http://schemas.openxmlformats.org/officeDocument/2006/relationships/image" Target="../media/image25.emf" /><Relationship Id="rId41" Type="http://schemas.openxmlformats.org/officeDocument/2006/relationships/image" Target="../media/image27.emf" /><Relationship Id="rId42" Type="http://schemas.openxmlformats.org/officeDocument/2006/relationships/image" Target="../media/image23.emf" /><Relationship Id="rId43" Type="http://schemas.openxmlformats.org/officeDocument/2006/relationships/image" Target="../media/image40.emf" /><Relationship Id="rId44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46</xdr:row>
      <xdr:rowOff>9525</xdr:rowOff>
    </xdr:from>
    <xdr:to>
      <xdr:col>0</xdr:col>
      <xdr:colOff>628650</xdr:colOff>
      <xdr:row>46</xdr:row>
      <xdr:rowOff>171450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96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47</xdr:row>
      <xdr:rowOff>9525</xdr:rowOff>
    </xdr:from>
    <xdr:to>
      <xdr:col>0</xdr:col>
      <xdr:colOff>628650</xdr:colOff>
      <xdr:row>48</xdr:row>
      <xdr:rowOff>9525</xdr:rowOff>
    </xdr:to>
    <xdr:pic>
      <xdr:nvPicPr>
        <xdr:cNvPr id="2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8773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48</xdr:row>
      <xdr:rowOff>0</xdr:rowOff>
    </xdr:from>
    <xdr:to>
      <xdr:col>0</xdr:col>
      <xdr:colOff>628650</xdr:colOff>
      <xdr:row>49</xdr:row>
      <xdr:rowOff>0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297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49</xdr:row>
      <xdr:rowOff>0</xdr:rowOff>
    </xdr:from>
    <xdr:to>
      <xdr:col>0</xdr:col>
      <xdr:colOff>628650</xdr:colOff>
      <xdr:row>50</xdr:row>
      <xdr:rowOff>0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191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50</xdr:row>
      <xdr:rowOff>0</xdr:rowOff>
    </xdr:from>
    <xdr:to>
      <xdr:col>0</xdr:col>
      <xdr:colOff>628650</xdr:colOff>
      <xdr:row>51</xdr:row>
      <xdr:rowOff>0</xdr:rowOff>
    </xdr:to>
    <xdr:pic>
      <xdr:nvPicPr>
        <xdr:cNvPr id="5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353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51</xdr:row>
      <xdr:rowOff>0</xdr:rowOff>
    </xdr:from>
    <xdr:to>
      <xdr:col>0</xdr:col>
      <xdr:colOff>628650</xdr:colOff>
      <xdr:row>52</xdr:row>
      <xdr:rowOff>0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15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52</xdr:row>
      <xdr:rowOff>0</xdr:rowOff>
    </xdr:from>
    <xdr:to>
      <xdr:col>0</xdr:col>
      <xdr:colOff>628650</xdr:colOff>
      <xdr:row>53</xdr:row>
      <xdr:rowOff>0</xdr:rowOff>
    </xdr:to>
    <xdr:pic>
      <xdr:nvPicPr>
        <xdr:cNvPr id="7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77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53</xdr:row>
      <xdr:rowOff>0</xdr:rowOff>
    </xdr:from>
    <xdr:to>
      <xdr:col>0</xdr:col>
      <xdr:colOff>628650</xdr:colOff>
      <xdr:row>54</xdr:row>
      <xdr:rowOff>0</xdr:rowOff>
    </xdr:to>
    <xdr:pic>
      <xdr:nvPicPr>
        <xdr:cNvPr id="8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39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54</xdr:row>
      <xdr:rowOff>0</xdr:rowOff>
    </xdr:from>
    <xdr:to>
      <xdr:col>0</xdr:col>
      <xdr:colOff>628650</xdr:colOff>
      <xdr:row>55</xdr:row>
      <xdr:rowOff>0</xdr:rowOff>
    </xdr:to>
    <xdr:pic>
      <xdr:nvPicPr>
        <xdr:cNvPr id="9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00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55</xdr:row>
      <xdr:rowOff>0</xdr:rowOff>
    </xdr:from>
    <xdr:to>
      <xdr:col>0</xdr:col>
      <xdr:colOff>628650</xdr:colOff>
      <xdr:row>56</xdr:row>
      <xdr:rowOff>0</xdr:rowOff>
    </xdr:to>
    <xdr:pic>
      <xdr:nvPicPr>
        <xdr:cNvPr id="10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1631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58</xdr:row>
      <xdr:rowOff>9525</xdr:rowOff>
    </xdr:from>
    <xdr:to>
      <xdr:col>0</xdr:col>
      <xdr:colOff>628650</xdr:colOff>
      <xdr:row>59</xdr:row>
      <xdr:rowOff>9525</xdr:rowOff>
    </xdr:to>
    <xdr:pic>
      <xdr:nvPicPr>
        <xdr:cNvPr id="11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58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59</xdr:row>
      <xdr:rowOff>9525</xdr:rowOff>
    </xdr:from>
    <xdr:to>
      <xdr:col>0</xdr:col>
      <xdr:colOff>628650</xdr:colOff>
      <xdr:row>60</xdr:row>
      <xdr:rowOff>9525</xdr:rowOff>
    </xdr:to>
    <xdr:pic>
      <xdr:nvPicPr>
        <xdr:cNvPr id="12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204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60</xdr:row>
      <xdr:rowOff>9525</xdr:rowOff>
    </xdr:from>
    <xdr:to>
      <xdr:col>0</xdr:col>
      <xdr:colOff>628650</xdr:colOff>
      <xdr:row>61</xdr:row>
      <xdr:rowOff>9525</xdr:rowOff>
    </xdr:to>
    <xdr:pic>
      <xdr:nvPicPr>
        <xdr:cNvPr id="13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982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61</xdr:row>
      <xdr:rowOff>19050</xdr:rowOff>
    </xdr:from>
    <xdr:to>
      <xdr:col>0</xdr:col>
      <xdr:colOff>628650</xdr:colOff>
      <xdr:row>62</xdr:row>
      <xdr:rowOff>19050</xdr:rowOff>
    </xdr:to>
    <xdr:pic>
      <xdr:nvPicPr>
        <xdr:cNvPr id="14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153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62</xdr:row>
      <xdr:rowOff>19050</xdr:rowOff>
    </xdr:from>
    <xdr:to>
      <xdr:col>0</xdr:col>
      <xdr:colOff>628650</xdr:colOff>
      <xdr:row>63</xdr:row>
      <xdr:rowOff>19050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3157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63</xdr:row>
      <xdr:rowOff>19050</xdr:rowOff>
    </xdr:from>
    <xdr:to>
      <xdr:col>0</xdr:col>
      <xdr:colOff>628650</xdr:colOff>
      <xdr:row>64</xdr:row>
      <xdr:rowOff>19050</xdr:rowOff>
    </xdr:to>
    <xdr:pic>
      <xdr:nvPicPr>
        <xdr:cNvPr id="16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77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64</xdr:row>
      <xdr:rowOff>19050</xdr:rowOff>
    </xdr:from>
    <xdr:to>
      <xdr:col>0</xdr:col>
      <xdr:colOff>628650</xdr:colOff>
      <xdr:row>65</xdr:row>
      <xdr:rowOff>19050</xdr:rowOff>
    </xdr:to>
    <xdr:pic>
      <xdr:nvPicPr>
        <xdr:cNvPr id="17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39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57</xdr:row>
      <xdr:rowOff>9525</xdr:rowOff>
    </xdr:from>
    <xdr:to>
      <xdr:col>0</xdr:col>
      <xdr:colOff>628650</xdr:colOff>
      <xdr:row>58</xdr:row>
      <xdr:rowOff>9525</xdr:rowOff>
    </xdr:to>
    <xdr:pic>
      <xdr:nvPicPr>
        <xdr:cNvPr id="18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96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65</xdr:row>
      <xdr:rowOff>9525</xdr:rowOff>
    </xdr:from>
    <xdr:to>
      <xdr:col>0</xdr:col>
      <xdr:colOff>628650</xdr:colOff>
      <xdr:row>66</xdr:row>
      <xdr:rowOff>9525</xdr:rowOff>
    </xdr:to>
    <xdr:pic>
      <xdr:nvPicPr>
        <xdr:cNvPr id="19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7919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66</xdr:row>
      <xdr:rowOff>9525</xdr:rowOff>
    </xdr:from>
    <xdr:to>
      <xdr:col>0</xdr:col>
      <xdr:colOff>628650</xdr:colOff>
      <xdr:row>67</xdr:row>
      <xdr:rowOff>9525</xdr:rowOff>
    </xdr:to>
    <xdr:pic>
      <xdr:nvPicPr>
        <xdr:cNvPr id="20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53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67</xdr:row>
      <xdr:rowOff>9525</xdr:rowOff>
    </xdr:from>
    <xdr:to>
      <xdr:col>0</xdr:col>
      <xdr:colOff>628650</xdr:colOff>
      <xdr:row>68</xdr:row>
      <xdr:rowOff>9525</xdr:rowOff>
    </xdr:to>
    <xdr:pic>
      <xdr:nvPicPr>
        <xdr:cNvPr id="21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1158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68</xdr:row>
      <xdr:rowOff>9525</xdr:rowOff>
    </xdr:from>
    <xdr:to>
      <xdr:col>0</xdr:col>
      <xdr:colOff>628650</xdr:colOff>
      <xdr:row>69</xdr:row>
      <xdr:rowOff>9525</xdr:rowOff>
    </xdr:to>
    <xdr:pic>
      <xdr:nvPicPr>
        <xdr:cNvPr id="22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277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69</xdr:row>
      <xdr:rowOff>0</xdr:rowOff>
    </xdr:from>
    <xdr:to>
      <xdr:col>0</xdr:col>
      <xdr:colOff>628650</xdr:colOff>
      <xdr:row>70</xdr:row>
      <xdr:rowOff>9525</xdr:rowOff>
    </xdr:to>
    <xdr:pic>
      <xdr:nvPicPr>
        <xdr:cNvPr id="2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30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69</xdr:row>
      <xdr:rowOff>0</xdr:rowOff>
    </xdr:from>
    <xdr:to>
      <xdr:col>0</xdr:col>
      <xdr:colOff>628650</xdr:colOff>
      <xdr:row>70</xdr:row>
      <xdr:rowOff>9525</xdr:rowOff>
    </xdr:to>
    <xdr:pic>
      <xdr:nvPicPr>
        <xdr:cNvPr id="2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30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71</xdr:row>
      <xdr:rowOff>0</xdr:rowOff>
    </xdr:from>
    <xdr:to>
      <xdr:col>0</xdr:col>
      <xdr:colOff>628650</xdr:colOff>
      <xdr:row>72</xdr:row>
      <xdr:rowOff>9525</xdr:rowOff>
    </xdr:to>
    <xdr:pic>
      <xdr:nvPicPr>
        <xdr:cNvPr id="2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349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84</xdr:row>
      <xdr:rowOff>28575</xdr:rowOff>
    </xdr:from>
    <xdr:to>
      <xdr:col>2</xdr:col>
      <xdr:colOff>238125</xdr:colOff>
      <xdr:row>84</xdr:row>
      <xdr:rowOff>190500</xdr:rowOff>
    </xdr:to>
    <xdr:pic>
      <xdr:nvPicPr>
        <xdr:cNvPr id="2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53162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84</xdr:row>
      <xdr:rowOff>19050</xdr:rowOff>
    </xdr:from>
    <xdr:to>
      <xdr:col>3</xdr:col>
      <xdr:colOff>228600</xdr:colOff>
      <xdr:row>84</xdr:row>
      <xdr:rowOff>200025</xdr:rowOff>
    </xdr:to>
    <xdr:pic>
      <xdr:nvPicPr>
        <xdr:cNvPr id="2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53066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84</xdr:row>
      <xdr:rowOff>19050</xdr:rowOff>
    </xdr:from>
    <xdr:to>
      <xdr:col>4</xdr:col>
      <xdr:colOff>209550</xdr:colOff>
      <xdr:row>84</xdr:row>
      <xdr:rowOff>190500</xdr:rowOff>
    </xdr:to>
    <xdr:pic>
      <xdr:nvPicPr>
        <xdr:cNvPr id="28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5306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77</xdr:row>
      <xdr:rowOff>19050</xdr:rowOff>
    </xdr:from>
    <xdr:to>
      <xdr:col>4</xdr:col>
      <xdr:colOff>419100</xdr:colOff>
      <xdr:row>77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954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78</xdr:row>
      <xdr:rowOff>19050</xdr:rowOff>
    </xdr:from>
    <xdr:to>
      <xdr:col>4</xdr:col>
      <xdr:colOff>419100</xdr:colOff>
      <xdr:row>78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163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79</xdr:row>
      <xdr:rowOff>19050</xdr:rowOff>
    </xdr:from>
    <xdr:to>
      <xdr:col>4</xdr:col>
      <xdr:colOff>419100</xdr:colOff>
      <xdr:row>79</xdr:row>
      <xdr:rowOff>180975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373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80</xdr:row>
      <xdr:rowOff>19050</xdr:rowOff>
    </xdr:from>
    <xdr:to>
      <xdr:col>4</xdr:col>
      <xdr:colOff>419100</xdr:colOff>
      <xdr:row>80</xdr:row>
      <xdr:rowOff>180975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582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81</xdr:row>
      <xdr:rowOff>19050</xdr:rowOff>
    </xdr:from>
    <xdr:to>
      <xdr:col>4</xdr:col>
      <xdr:colOff>419100</xdr:colOff>
      <xdr:row>81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792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82</xdr:row>
      <xdr:rowOff>19050</xdr:rowOff>
    </xdr:from>
    <xdr:to>
      <xdr:col>4</xdr:col>
      <xdr:colOff>419100</xdr:colOff>
      <xdr:row>82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001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77</xdr:row>
      <xdr:rowOff>19050</xdr:rowOff>
    </xdr:from>
    <xdr:to>
      <xdr:col>5</xdr:col>
      <xdr:colOff>419100</xdr:colOff>
      <xdr:row>77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3954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78</xdr:row>
      <xdr:rowOff>19050</xdr:rowOff>
    </xdr:from>
    <xdr:to>
      <xdr:col>5</xdr:col>
      <xdr:colOff>419100</xdr:colOff>
      <xdr:row>78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4163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79</xdr:row>
      <xdr:rowOff>19050</xdr:rowOff>
    </xdr:from>
    <xdr:to>
      <xdr:col>5</xdr:col>
      <xdr:colOff>419100</xdr:colOff>
      <xdr:row>79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4373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80</xdr:row>
      <xdr:rowOff>19050</xdr:rowOff>
    </xdr:from>
    <xdr:to>
      <xdr:col>5</xdr:col>
      <xdr:colOff>419100</xdr:colOff>
      <xdr:row>80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4582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81</xdr:row>
      <xdr:rowOff>19050</xdr:rowOff>
    </xdr:from>
    <xdr:to>
      <xdr:col>5</xdr:col>
      <xdr:colOff>419100</xdr:colOff>
      <xdr:row>81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4792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82</xdr:row>
      <xdr:rowOff>19050</xdr:rowOff>
    </xdr:from>
    <xdr:to>
      <xdr:col>5</xdr:col>
      <xdr:colOff>419100</xdr:colOff>
      <xdr:row>82</xdr:row>
      <xdr:rowOff>180975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5001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77</xdr:row>
      <xdr:rowOff>19050</xdr:rowOff>
    </xdr:from>
    <xdr:to>
      <xdr:col>9</xdr:col>
      <xdr:colOff>419100</xdr:colOff>
      <xdr:row>77</xdr:row>
      <xdr:rowOff>180975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3954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78</xdr:row>
      <xdr:rowOff>19050</xdr:rowOff>
    </xdr:from>
    <xdr:to>
      <xdr:col>9</xdr:col>
      <xdr:colOff>419100</xdr:colOff>
      <xdr:row>78</xdr:row>
      <xdr:rowOff>180975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4163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79</xdr:row>
      <xdr:rowOff>19050</xdr:rowOff>
    </xdr:from>
    <xdr:to>
      <xdr:col>9</xdr:col>
      <xdr:colOff>419100</xdr:colOff>
      <xdr:row>79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4373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80</xdr:row>
      <xdr:rowOff>19050</xdr:rowOff>
    </xdr:from>
    <xdr:to>
      <xdr:col>9</xdr:col>
      <xdr:colOff>419100</xdr:colOff>
      <xdr:row>80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4582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81</xdr:row>
      <xdr:rowOff>19050</xdr:rowOff>
    </xdr:from>
    <xdr:to>
      <xdr:col>9</xdr:col>
      <xdr:colOff>419100</xdr:colOff>
      <xdr:row>81</xdr:row>
      <xdr:rowOff>180975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4792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82</xdr:row>
      <xdr:rowOff>19050</xdr:rowOff>
    </xdr:from>
    <xdr:to>
      <xdr:col>9</xdr:col>
      <xdr:colOff>419100</xdr:colOff>
      <xdr:row>82</xdr:row>
      <xdr:rowOff>180975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5001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77</xdr:row>
      <xdr:rowOff>19050</xdr:rowOff>
    </xdr:from>
    <xdr:to>
      <xdr:col>10</xdr:col>
      <xdr:colOff>419100</xdr:colOff>
      <xdr:row>77</xdr:row>
      <xdr:rowOff>180975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3954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78</xdr:row>
      <xdr:rowOff>19050</xdr:rowOff>
    </xdr:from>
    <xdr:to>
      <xdr:col>10</xdr:col>
      <xdr:colOff>419100</xdr:colOff>
      <xdr:row>78</xdr:row>
      <xdr:rowOff>180975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4163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79</xdr:row>
      <xdr:rowOff>19050</xdr:rowOff>
    </xdr:from>
    <xdr:to>
      <xdr:col>10</xdr:col>
      <xdr:colOff>419100</xdr:colOff>
      <xdr:row>79</xdr:row>
      <xdr:rowOff>180975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4373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80</xdr:row>
      <xdr:rowOff>19050</xdr:rowOff>
    </xdr:from>
    <xdr:to>
      <xdr:col>10</xdr:col>
      <xdr:colOff>419100</xdr:colOff>
      <xdr:row>80</xdr:row>
      <xdr:rowOff>180975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4582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81</xdr:row>
      <xdr:rowOff>19050</xdr:rowOff>
    </xdr:from>
    <xdr:to>
      <xdr:col>10</xdr:col>
      <xdr:colOff>419100</xdr:colOff>
      <xdr:row>81</xdr:row>
      <xdr:rowOff>180975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4792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82</xdr:row>
      <xdr:rowOff>19050</xdr:rowOff>
    </xdr:from>
    <xdr:to>
      <xdr:col>10</xdr:col>
      <xdr:colOff>419100</xdr:colOff>
      <xdr:row>82</xdr:row>
      <xdr:rowOff>180975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001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69</xdr:row>
      <xdr:rowOff>9525</xdr:rowOff>
    </xdr:from>
    <xdr:to>
      <xdr:col>0</xdr:col>
      <xdr:colOff>628650</xdr:colOff>
      <xdr:row>70</xdr:row>
      <xdr:rowOff>19050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439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70</xdr:row>
      <xdr:rowOff>0</xdr:rowOff>
    </xdr:from>
    <xdr:to>
      <xdr:col>0</xdr:col>
      <xdr:colOff>628650</xdr:colOff>
      <xdr:row>71</xdr:row>
      <xdr:rowOff>9525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82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70</xdr:row>
      <xdr:rowOff>0</xdr:rowOff>
    </xdr:from>
    <xdr:to>
      <xdr:col>0</xdr:col>
      <xdr:colOff>628650</xdr:colOff>
      <xdr:row>71</xdr:row>
      <xdr:rowOff>9525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5825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88</xdr:row>
      <xdr:rowOff>28575</xdr:rowOff>
    </xdr:from>
    <xdr:to>
      <xdr:col>0</xdr:col>
      <xdr:colOff>628650</xdr:colOff>
      <xdr:row>88</xdr:row>
      <xdr:rowOff>209550</xdr:rowOff>
    </xdr:to>
    <xdr:pic>
      <xdr:nvPicPr>
        <xdr:cNvPr id="56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61353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89</xdr:row>
      <xdr:rowOff>19050</xdr:rowOff>
    </xdr:from>
    <xdr:to>
      <xdr:col>0</xdr:col>
      <xdr:colOff>628650</xdr:colOff>
      <xdr:row>89</xdr:row>
      <xdr:rowOff>200025</xdr:rowOff>
    </xdr:to>
    <xdr:pic>
      <xdr:nvPicPr>
        <xdr:cNvPr id="57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63353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90</xdr:row>
      <xdr:rowOff>19050</xdr:rowOff>
    </xdr:from>
    <xdr:to>
      <xdr:col>0</xdr:col>
      <xdr:colOff>628650</xdr:colOff>
      <xdr:row>90</xdr:row>
      <xdr:rowOff>200025</xdr:rowOff>
    </xdr:to>
    <xdr:pic>
      <xdr:nvPicPr>
        <xdr:cNvPr id="58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16544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93</xdr:row>
      <xdr:rowOff>28575</xdr:rowOff>
    </xdr:from>
    <xdr:to>
      <xdr:col>0</xdr:col>
      <xdr:colOff>628650</xdr:colOff>
      <xdr:row>93</xdr:row>
      <xdr:rowOff>209550</xdr:rowOff>
    </xdr:to>
    <xdr:pic>
      <xdr:nvPicPr>
        <xdr:cNvPr id="59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" y="1718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94</xdr:row>
      <xdr:rowOff>19050</xdr:rowOff>
    </xdr:from>
    <xdr:to>
      <xdr:col>0</xdr:col>
      <xdr:colOff>628650</xdr:colOff>
      <xdr:row>94</xdr:row>
      <xdr:rowOff>200025</xdr:rowOff>
    </xdr:to>
    <xdr:pic>
      <xdr:nvPicPr>
        <xdr:cNvPr id="60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17383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32</xdr:row>
      <xdr:rowOff>47625</xdr:rowOff>
    </xdr:from>
    <xdr:to>
      <xdr:col>2</xdr:col>
      <xdr:colOff>590550</xdr:colOff>
      <xdr:row>32</xdr:row>
      <xdr:rowOff>209550</xdr:rowOff>
    </xdr:to>
    <xdr:pic>
      <xdr:nvPicPr>
        <xdr:cNvPr id="61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24025" y="62484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32</xdr:row>
      <xdr:rowOff>47625</xdr:rowOff>
    </xdr:from>
    <xdr:to>
      <xdr:col>4</xdr:col>
      <xdr:colOff>600075</xdr:colOff>
      <xdr:row>32</xdr:row>
      <xdr:rowOff>209550</xdr:rowOff>
    </xdr:to>
    <xdr:pic>
      <xdr:nvPicPr>
        <xdr:cNvPr id="62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81325" y="62484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32</xdr:row>
      <xdr:rowOff>47625</xdr:rowOff>
    </xdr:from>
    <xdr:to>
      <xdr:col>6</xdr:col>
      <xdr:colOff>571500</xdr:colOff>
      <xdr:row>32</xdr:row>
      <xdr:rowOff>209550</xdr:rowOff>
    </xdr:to>
    <xdr:pic>
      <xdr:nvPicPr>
        <xdr:cNvPr id="63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62484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56</xdr:row>
      <xdr:rowOff>9525</xdr:rowOff>
    </xdr:from>
    <xdr:to>
      <xdr:col>0</xdr:col>
      <xdr:colOff>628650</xdr:colOff>
      <xdr:row>57</xdr:row>
      <xdr:rowOff>9525</xdr:rowOff>
    </xdr:to>
    <xdr:pic>
      <xdr:nvPicPr>
        <xdr:cNvPr id="6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34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123</xdr:row>
      <xdr:rowOff>9525</xdr:rowOff>
    </xdr:from>
    <xdr:to>
      <xdr:col>10</xdr:col>
      <xdr:colOff>561975</xdr:colOff>
      <xdr:row>128</xdr:row>
      <xdr:rowOff>0</xdr:rowOff>
    </xdr:to>
    <xdr:sp>
      <xdr:nvSpPr>
        <xdr:cNvPr id="65" name="TextBox 256"/>
        <xdr:cNvSpPr txBox="1">
          <a:spLocks noChangeArrowheads="1"/>
        </xdr:cNvSpPr>
      </xdr:nvSpPr>
      <xdr:spPr>
        <a:xfrm>
          <a:off x="5029200" y="22669500"/>
          <a:ext cx="17145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Legenda:
- Doc. FAP: Documento di fattibilità delle alternative progettuali.
- Prog. FTE: Progetto di Fattibilità Tecnica ed Economica</a:t>
          </a:r>
        </a:p>
      </xdr:txBody>
    </xdr:sp>
    <xdr:clientData/>
  </xdr:twoCellAnchor>
  <xdr:twoCellAnchor editAs="oneCell">
    <xdr:from>
      <xdr:col>6</xdr:col>
      <xdr:colOff>200025</xdr:colOff>
      <xdr:row>133</xdr:row>
      <xdr:rowOff>66675</xdr:rowOff>
    </xdr:from>
    <xdr:to>
      <xdr:col>6</xdr:col>
      <xdr:colOff>381000</xdr:colOff>
      <xdr:row>133</xdr:row>
      <xdr:rowOff>257175</xdr:rowOff>
    </xdr:to>
    <xdr:pic>
      <xdr:nvPicPr>
        <xdr:cNvPr id="66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62400" y="249936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137</xdr:row>
      <xdr:rowOff>66675</xdr:rowOff>
    </xdr:from>
    <xdr:to>
      <xdr:col>6</xdr:col>
      <xdr:colOff>400050</xdr:colOff>
      <xdr:row>137</xdr:row>
      <xdr:rowOff>257175</xdr:rowOff>
    </xdr:to>
    <xdr:pic>
      <xdr:nvPicPr>
        <xdr:cNvPr id="67" name="CheckBox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81450" y="259842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174</xdr:row>
      <xdr:rowOff>19050</xdr:rowOff>
    </xdr:from>
    <xdr:to>
      <xdr:col>1</xdr:col>
      <xdr:colOff>600075</xdr:colOff>
      <xdr:row>174</xdr:row>
      <xdr:rowOff>209550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33470850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175</xdr:row>
      <xdr:rowOff>19050</xdr:rowOff>
    </xdr:from>
    <xdr:to>
      <xdr:col>1</xdr:col>
      <xdr:colOff>600075</xdr:colOff>
      <xdr:row>175</xdr:row>
      <xdr:rowOff>209550</xdr:rowOff>
    </xdr:to>
    <xdr:pic>
      <xdr:nvPicPr>
        <xdr:cNvPr id="69" name="CheckBox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33689925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19050</xdr:rowOff>
    </xdr:from>
    <xdr:to>
      <xdr:col>1</xdr:col>
      <xdr:colOff>600075</xdr:colOff>
      <xdr:row>176</xdr:row>
      <xdr:rowOff>209550</xdr:rowOff>
    </xdr:to>
    <xdr:pic>
      <xdr:nvPicPr>
        <xdr:cNvPr id="70" name="CheckBox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33909000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177</xdr:row>
      <xdr:rowOff>19050</xdr:rowOff>
    </xdr:from>
    <xdr:to>
      <xdr:col>1</xdr:col>
      <xdr:colOff>600075</xdr:colOff>
      <xdr:row>177</xdr:row>
      <xdr:rowOff>209550</xdr:rowOff>
    </xdr:to>
    <xdr:pic>
      <xdr:nvPicPr>
        <xdr:cNvPr id="71" name="CheckBox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3900" y="34128075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156</xdr:row>
      <xdr:rowOff>38100</xdr:rowOff>
    </xdr:from>
    <xdr:to>
      <xdr:col>6</xdr:col>
      <xdr:colOff>400050</xdr:colOff>
      <xdr:row>156</xdr:row>
      <xdr:rowOff>228600</xdr:rowOff>
    </xdr:to>
    <xdr:pic>
      <xdr:nvPicPr>
        <xdr:cNvPr id="72" name="CheckBox6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81450" y="301371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160</xdr:row>
      <xdr:rowOff>38100</xdr:rowOff>
    </xdr:from>
    <xdr:to>
      <xdr:col>6</xdr:col>
      <xdr:colOff>400050</xdr:colOff>
      <xdr:row>160</xdr:row>
      <xdr:rowOff>228600</xdr:rowOff>
    </xdr:to>
    <xdr:pic>
      <xdr:nvPicPr>
        <xdr:cNvPr id="73" name="CheckBox6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81450" y="31070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145</xdr:row>
      <xdr:rowOff>38100</xdr:rowOff>
    </xdr:from>
    <xdr:to>
      <xdr:col>3</xdr:col>
      <xdr:colOff>123825</xdr:colOff>
      <xdr:row>145</xdr:row>
      <xdr:rowOff>171450</xdr:rowOff>
    </xdr:to>
    <xdr:pic>
      <xdr:nvPicPr>
        <xdr:cNvPr id="74" name="Option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66900" y="28098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145</xdr:row>
      <xdr:rowOff>28575</xdr:rowOff>
    </xdr:from>
    <xdr:to>
      <xdr:col>5</xdr:col>
      <xdr:colOff>95250</xdr:colOff>
      <xdr:row>145</xdr:row>
      <xdr:rowOff>161925</xdr:rowOff>
    </xdr:to>
    <xdr:pic>
      <xdr:nvPicPr>
        <xdr:cNvPr id="75" name="OptionButton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86100" y="28089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146</xdr:row>
      <xdr:rowOff>28575</xdr:rowOff>
    </xdr:from>
    <xdr:to>
      <xdr:col>3</xdr:col>
      <xdr:colOff>123825</xdr:colOff>
      <xdr:row>146</xdr:row>
      <xdr:rowOff>161925</xdr:rowOff>
    </xdr:to>
    <xdr:pic>
      <xdr:nvPicPr>
        <xdr:cNvPr id="76" name="OptionButton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66900" y="282702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146</xdr:row>
      <xdr:rowOff>19050</xdr:rowOff>
    </xdr:from>
    <xdr:to>
      <xdr:col>5</xdr:col>
      <xdr:colOff>95250</xdr:colOff>
      <xdr:row>146</xdr:row>
      <xdr:rowOff>152400</xdr:rowOff>
    </xdr:to>
    <xdr:pic>
      <xdr:nvPicPr>
        <xdr:cNvPr id="77" name="OptionButto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86100" y="282606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147</xdr:row>
      <xdr:rowOff>28575</xdr:rowOff>
    </xdr:from>
    <xdr:to>
      <xdr:col>3</xdr:col>
      <xdr:colOff>123825</xdr:colOff>
      <xdr:row>147</xdr:row>
      <xdr:rowOff>161925</xdr:rowOff>
    </xdr:to>
    <xdr:pic>
      <xdr:nvPicPr>
        <xdr:cNvPr id="78" name="OptionButton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66900" y="284511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147</xdr:row>
      <xdr:rowOff>19050</xdr:rowOff>
    </xdr:from>
    <xdr:to>
      <xdr:col>5</xdr:col>
      <xdr:colOff>95250</xdr:colOff>
      <xdr:row>147</xdr:row>
      <xdr:rowOff>152400</xdr:rowOff>
    </xdr:to>
    <xdr:pic>
      <xdr:nvPicPr>
        <xdr:cNvPr id="79" name="OptionButton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86100" y="28441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148</xdr:row>
      <xdr:rowOff>28575</xdr:rowOff>
    </xdr:from>
    <xdr:to>
      <xdr:col>3</xdr:col>
      <xdr:colOff>123825</xdr:colOff>
      <xdr:row>148</xdr:row>
      <xdr:rowOff>161925</xdr:rowOff>
    </xdr:to>
    <xdr:pic>
      <xdr:nvPicPr>
        <xdr:cNvPr id="80" name="OptionButton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66900" y="286321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148</xdr:row>
      <xdr:rowOff>19050</xdr:rowOff>
    </xdr:from>
    <xdr:to>
      <xdr:col>5</xdr:col>
      <xdr:colOff>95250</xdr:colOff>
      <xdr:row>148</xdr:row>
      <xdr:rowOff>152400</xdr:rowOff>
    </xdr:to>
    <xdr:pic>
      <xdr:nvPicPr>
        <xdr:cNvPr id="81" name="OptionButton2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86100" y="286226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149</xdr:row>
      <xdr:rowOff>28575</xdr:rowOff>
    </xdr:from>
    <xdr:to>
      <xdr:col>3</xdr:col>
      <xdr:colOff>123825</xdr:colOff>
      <xdr:row>149</xdr:row>
      <xdr:rowOff>161925</xdr:rowOff>
    </xdr:to>
    <xdr:pic>
      <xdr:nvPicPr>
        <xdr:cNvPr id="82" name="OptionButton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66900" y="28813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149</xdr:row>
      <xdr:rowOff>19050</xdr:rowOff>
    </xdr:from>
    <xdr:to>
      <xdr:col>5</xdr:col>
      <xdr:colOff>95250</xdr:colOff>
      <xdr:row>149</xdr:row>
      <xdr:rowOff>152400</xdr:rowOff>
    </xdr:to>
    <xdr:pic>
      <xdr:nvPicPr>
        <xdr:cNvPr id="83" name="OptionButton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86100" y="2880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150</xdr:row>
      <xdr:rowOff>28575</xdr:rowOff>
    </xdr:from>
    <xdr:to>
      <xdr:col>3</xdr:col>
      <xdr:colOff>123825</xdr:colOff>
      <xdr:row>150</xdr:row>
      <xdr:rowOff>161925</xdr:rowOff>
    </xdr:to>
    <xdr:pic>
      <xdr:nvPicPr>
        <xdr:cNvPr id="84" name="OptionButton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66900" y="289941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150</xdr:row>
      <xdr:rowOff>19050</xdr:rowOff>
    </xdr:from>
    <xdr:to>
      <xdr:col>5</xdr:col>
      <xdr:colOff>95250</xdr:colOff>
      <xdr:row>150</xdr:row>
      <xdr:rowOff>152400</xdr:rowOff>
    </xdr:to>
    <xdr:pic>
      <xdr:nvPicPr>
        <xdr:cNvPr id="85" name="OptionButton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86100" y="28984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151</xdr:row>
      <xdr:rowOff>28575</xdr:rowOff>
    </xdr:from>
    <xdr:to>
      <xdr:col>3</xdr:col>
      <xdr:colOff>123825</xdr:colOff>
      <xdr:row>151</xdr:row>
      <xdr:rowOff>161925</xdr:rowOff>
    </xdr:to>
    <xdr:pic>
      <xdr:nvPicPr>
        <xdr:cNvPr id="86" name="OptionButton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66900" y="29175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151</xdr:row>
      <xdr:rowOff>19050</xdr:rowOff>
    </xdr:from>
    <xdr:to>
      <xdr:col>5</xdr:col>
      <xdr:colOff>95250</xdr:colOff>
      <xdr:row>151</xdr:row>
      <xdr:rowOff>152400</xdr:rowOff>
    </xdr:to>
    <xdr:pic>
      <xdr:nvPicPr>
        <xdr:cNvPr id="87" name="OptionButton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86100" y="291655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152</xdr:row>
      <xdr:rowOff>28575</xdr:rowOff>
    </xdr:from>
    <xdr:to>
      <xdr:col>3</xdr:col>
      <xdr:colOff>123825</xdr:colOff>
      <xdr:row>152</xdr:row>
      <xdr:rowOff>161925</xdr:rowOff>
    </xdr:to>
    <xdr:pic>
      <xdr:nvPicPr>
        <xdr:cNvPr id="88" name="OptionButton3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66900" y="29356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152</xdr:row>
      <xdr:rowOff>19050</xdr:rowOff>
    </xdr:from>
    <xdr:to>
      <xdr:col>5</xdr:col>
      <xdr:colOff>95250</xdr:colOff>
      <xdr:row>152</xdr:row>
      <xdr:rowOff>152400</xdr:rowOff>
    </xdr:to>
    <xdr:pic>
      <xdr:nvPicPr>
        <xdr:cNvPr id="89" name="OptionButton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86100" y="29346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153</xdr:row>
      <xdr:rowOff>28575</xdr:rowOff>
    </xdr:from>
    <xdr:to>
      <xdr:col>3</xdr:col>
      <xdr:colOff>123825</xdr:colOff>
      <xdr:row>153</xdr:row>
      <xdr:rowOff>161925</xdr:rowOff>
    </xdr:to>
    <xdr:pic>
      <xdr:nvPicPr>
        <xdr:cNvPr id="90" name="OptionButton3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66900" y="29517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153</xdr:row>
      <xdr:rowOff>19050</xdr:rowOff>
    </xdr:from>
    <xdr:to>
      <xdr:col>5</xdr:col>
      <xdr:colOff>95250</xdr:colOff>
      <xdr:row>153</xdr:row>
      <xdr:rowOff>152400</xdr:rowOff>
    </xdr:to>
    <xdr:pic>
      <xdr:nvPicPr>
        <xdr:cNvPr id="91" name="OptionButton3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86100" y="29508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144</xdr:row>
      <xdr:rowOff>28575</xdr:rowOff>
    </xdr:from>
    <xdr:to>
      <xdr:col>3</xdr:col>
      <xdr:colOff>123825</xdr:colOff>
      <xdr:row>144</xdr:row>
      <xdr:rowOff>161925</xdr:rowOff>
    </xdr:to>
    <xdr:pic>
      <xdr:nvPicPr>
        <xdr:cNvPr id="92" name="OptionButton3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66900" y="279082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144</xdr:row>
      <xdr:rowOff>19050</xdr:rowOff>
    </xdr:from>
    <xdr:to>
      <xdr:col>5</xdr:col>
      <xdr:colOff>95250</xdr:colOff>
      <xdr:row>144</xdr:row>
      <xdr:rowOff>152400</xdr:rowOff>
    </xdr:to>
    <xdr:pic>
      <xdr:nvPicPr>
        <xdr:cNvPr id="93" name="OptionButton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086100" y="27898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143</xdr:row>
      <xdr:rowOff>28575</xdr:rowOff>
    </xdr:from>
    <xdr:to>
      <xdr:col>3</xdr:col>
      <xdr:colOff>123825</xdr:colOff>
      <xdr:row>143</xdr:row>
      <xdr:rowOff>161925</xdr:rowOff>
    </xdr:to>
    <xdr:pic>
      <xdr:nvPicPr>
        <xdr:cNvPr id="94" name="OptionButton3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66900" y="27727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143</xdr:row>
      <xdr:rowOff>19050</xdr:rowOff>
    </xdr:from>
    <xdr:to>
      <xdr:col>5</xdr:col>
      <xdr:colOff>95250</xdr:colOff>
      <xdr:row>143</xdr:row>
      <xdr:rowOff>152400</xdr:rowOff>
    </xdr:to>
    <xdr:pic>
      <xdr:nvPicPr>
        <xdr:cNvPr id="95" name="OptionButton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86100" y="27717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581025</xdr:colOff>
      <xdr:row>142</xdr:row>
      <xdr:rowOff>28575</xdr:rowOff>
    </xdr:from>
    <xdr:to>
      <xdr:col>3</xdr:col>
      <xdr:colOff>123825</xdr:colOff>
      <xdr:row>142</xdr:row>
      <xdr:rowOff>161925</xdr:rowOff>
    </xdr:to>
    <xdr:pic>
      <xdr:nvPicPr>
        <xdr:cNvPr id="96" name="OptionButton4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66900" y="27546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552450</xdr:colOff>
      <xdr:row>142</xdr:row>
      <xdr:rowOff>19050</xdr:rowOff>
    </xdr:from>
    <xdr:to>
      <xdr:col>5</xdr:col>
      <xdr:colOff>95250</xdr:colOff>
      <xdr:row>142</xdr:row>
      <xdr:rowOff>152400</xdr:rowOff>
    </xdr:to>
    <xdr:pic>
      <xdr:nvPicPr>
        <xdr:cNvPr id="97" name="OptionButton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86100" y="27536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5</xdr:row>
      <xdr:rowOff>0</xdr:rowOff>
    </xdr:from>
    <xdr:to>
      <xdr:col>1</xdr:col>
      <xdr:colOff>390525</xdr:colOff>
      <xdr:row>6</xdr:row>
      <xdr:rowOff>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09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152400</xdr:rowOff>
    </xdr:from>
    <xdr:to>
      <xdr:col>1</xdr:col>
      <xdr:colOff>361950</xdr:colOff>
      <xdr:row>8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123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1371"/>
  <sheetViews>
    <sheetView tabSelected="1" zoomScaleSheetLayoutView="100" workbookViewId="0" topLeftCell="A1">
      <selection activeCell="C103" sqref="C103:K103"/>
    </sheetView>
  </sheetViews>
  <sheetFormatPr defaultColWidth="9.140625" defaultRowHeight="12.75" outlineLevelRow="1" outlineLevelCol="1"/>
  <cols>
    <col min="1" max="1" width="10.140625" style="1" customWidth="1"/>
    <col min="2" max="3" width="9.140625" style="1" customWidth="1"/>
    <col min="4" max="4" width="9.57421875" style="1" customWidth="1"/>
    <col min="5" max="5" width="9.140625" style="1" customWidth="1"/>
    <col min="6" max="6" width="9.28125" style="1" customWidth="1"/>
    <col min="7" max="7" width="8.8515625" style="1" customWidth="1"/>
    <col min="8" max="12" width="9.140625" style="1" customWidth="1"/>
    <col min="13" max="15" width="9.140625" style="1" hidden="1" customWidth="1" outlineLevel="1"/>
    <col min="16" max="16" width="9.140625" style="1" customWidth="1" collapsed="1"/>
    <col min="17" max="16384" width="9.140625" style="1" customWidth="1"/>
  </cols>
  <sheetData>
    <row r="1" spans="1:11" ht="31.5" customHeight="1">
      <c r="A1" s="168" t="str">
        <f>+D6</f>
        <v>COMUNE DI 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1.25" customHeight="1"/>
    <row r="3" spans="1:11" ht="26.25" customHeight="1">
      <c r="A3" s="169" t="s">
        <v>13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1.75" customHeigh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ht="12.75"/>
    <row r="6" spans="1:11" ht="16.5" customHeight="1">
      <c r="A6" s="6" t="s">
        <v>0</v>
      </c>
      <c r="B6" s="7"/>
      <c r="C6" s="7"/>
      <c r="D6" s="104" t="s">
        <v>197</v>
      </c>
      <c r="E6" s="104"/>
      <c r="F6" s="104"/>
      <c r="G6" s="104"/>
      <c r="H6" s="104"/>
      <c r="I6" s="104"/>
      <c r="J6" s="104"/>
      <c r="K6" s="105"/>
    </row>
    <row r="7" ht="12.75"/>
    <row r="8" spans="1:11" ht="16.5" customHeight="1">
      <c r="A8" s="6" t="s">
        <v>1</v>
      </c>
      <c r="B8" s="7"/>
      <c r="C8" s="7"/>
      <c r="D8" s="7"/>
      <c r="E8" s="7"/>
      <c r="F8" s="171" t="s">
        <v>198</v>
      </c>
      <c r="G8" s="171"/>
      <c r="H8" s="171"/>
      <c r="I8" s="171"/>
      <c r="J8" s="171"/>
      <c r="K8" s="172"/>
    </row>
    <row r="9" ht="12.75"/>
    <row r="10" spans="1:11" ht="15.75" customHeight="1">
      <c r="A10" s="10" t="s">
        <v>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ht="25.5" customHeight="1">
      <c r="A11" s="11"/>
      <c r="B11" s="161"/>
      <c r="C11" s="161"/>
      <c r="D11" s="161"/>
      <c r="E11" s="161"/>
      <c r="F11" s="161"/>
      <c r="G11" s="161"/>
      <c r="H11" s="161"/>
      <c r="I11" s="161"/>
      <c r="J11" s="161"/>
      <c r="K11" s="162"/>
    </row>
    <row r="12" spans="3:11" ht="12.75">
      <c r="C12" s="9"/>
      <c r="D12" s="9"/>
      <c r="E12" s="9"/>
      <c r="F12" s="9"/>
      <c r="G12" s="9"/>
      <c r="H12" s="9"/>
      <c r="I12" s="9"/>
      <c r="J12" s="9"/>
      <c r="K12" s="9"/>
    </row>
    <row r="13" spans="1:11" ht="30" customHeight="1">
      <c r="A13" s="33" t="s">
        <v>14</v>
      </c>
      <c r="B13" s="7"/>
      <c r="C13" s="163"/>
      <c r="D13" s="163"/>
      <c r="E13" s="163"/>
      <c r="F13" s="163"/>
      <c r="G13" s="163"/>
      <c r="H13" s="163"/>
      <c r="I13" s="163"/>
      <c r="J13" s="163"/>
      <c r="K13" s="164"/>
    </row>
    <row r="14" ht="12.75"/>
    <row r="15" spans="1:11" ht="12.75">
      <c r="A15" s="14" t="s">
        <v>178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12.75">
      <c r="A17" s="157"/>
      <c r="B17" s="141"/>
      <c r="C17" s="141"/>
      <c r="D17" s="141"/>
      <c r="E17" s="141"/>
      <c r="F17" s="141"/>
      <c r="G17" s="141"/>
      <c r="H17" s="141"/>
      <c r="I17" s="141"/>
      <c r="J17" s="141"/>
      <c r="K17" s="142"/>
    </row>
    <row r="18" spans="1:11" ht="12.75">
      <c r="A18" s="157"/>
      <c r="B18" s="141"/>
      <c r="C18" s="141"/>
      <c r="D18" s="141"/>
      <c r="E18" s="141"/>
      <c r="F18" s="141"/>
      <c r="G18" s="141"/>
      <c r="H18" s="141"/>
      <c r="I18" s="141"/>
      <c r="J18" s="141"/>
      <c r="K18" s="142"/>
    </row>
    <row r="19" spans="1:11" ht="12.75">
      <c r="A19" s="157"/>
      <c r="B19" s="141"/>
      <c r="C19" s="141"/>
      <c r="D19" s="141"/>
      <c r="E19" s="141"/>
      <c r="F19" s="141"/>
      <c r="G19" s="141"/>
      <c r="H19" s="141"/>
      <c r="I19" s="141"/>
      <c r="J19" s="141"/>
      <c r="K19" s="142"/>
    </row>
    <row r="20" spans="1:11" ht="12.75">
      <c r="A20" s="158"/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ht="12.75"/>
    <row r="22" spans="1:11" ht="12.75">
      <c r="A22" s="14" t="s">
        <v>179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1:11" ht="12.75">
      <c r="A24" s="157"/>
      <c r="B24" s="141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1:11" ht="12.75">
      <c r="A25" s="158"/>
      <c r="B25" s="143"/>
      <c r="C25" s="143"/>
      <c r="D25" s="143"/>
      <c r="E25" s="143"/>
      <c r="F25" s="143"/>
      <c r="G25" s="143"/>
      <c r="H25" s="143"/>
      <c r="I25" s="143"/>
      <c r="J25" s="143"/>
      <c r="K25" s="144"/>
    </row>
    <row r="26" spans="1:11" ht="12.75">
      <c r="A26" s="175"/>
      <c r="B26" s="155"/>
      <c r="C26" s="155"/>
      <c r="D26" s="155"/>
      <c r="E26" s="155"/>
      <c r="F26" s="155"/>
      <c r="G26" s="155"/>
      <c r="H26" s="155"/>
      <c r="I26" s="155"/>
      <c r="J26" s="155"/>
      <c r="K26" s="156"/>
    </row>
    <row r="27" spans="1:11" ht="12.75">
      <c r="A27" s="157"/>
      <c r="B27" s="141"/>
      <c r="C27" s="141"/>
      <c r="D27" s="141"/>
      <c r="E27" s="141"/>
      <c r="F27" s="141"/>
      <c r="G27" s="141"/>
      <c r="H27" s="141"/>
      <c r="I27" s="141"/>
      <c r="J27" s="141"/>
      <c r="K27" s="142"/>
    </row>
    <row r="28" spans="1:11" ht="12.75">
      <c r="A28" s="158"/>
      <c r="B28" s="143"/>
      <c r="C28" s="143"/>
      <c r="D28" s="143"/>
      <c r="E28" s="143"/>
      <c r="F28" s="143"/>
      <c r="G28" s="143"/>
      <c r="H28" s="143"/>
      <c r="I28" s="143"/>
      <c r="J28" s="143"/>
      <c r="K28" s="144"/>
    </row>
    <row r="29" ht="12.75"/>
    <row r="30" ht="12.75"/>
    <row r="31" spans="1:11" ht="12.75">
      <c r="A31" s="14" t="s">
        <v>180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ht="12.75"/>
    <row r="33" spans="1:11" ht="18.75" customHeight="1">
      <c r="A33" s="6" t="s">
        <v>18</v>
      </c>
      <c r="B33" s="12"/>
      <c r="C33" s="6"/>
      <c r="D33" s="12" t="s">
        <v>15</v>
      </c>
      <c r="E33" s="6"/>
      <c r="F33" s="12" t="s">
        <v>16</v>
      </c>
      <c r="G33" s="6"/>
      <c r="H33" s="7" t="s">
        <v>17</v>
      </c>
      <c r="I33" s="7"/>
      <c r="J33" s="7"/>
      <c r="K33" s="12"/>
    </row>
    <row r="34" ht="12.75"/>
    <row r="35" spans="1:8" ht="18.75" customHeight="1">
      <c r="A35" s="1" t="s">
        <v>20</v>
      </c>
      <c r="C35" s="36"/>
      <c r="D35" s="178"/>
      <c r="E35" s="178"/>
      <c r="F35" s="178"/>
      <c r="G35" s="178"/>
      <c r="H35" s="15" t="s">
        <v>28</v>
      </c>
    </row>
    <row r="36" ht="12.75"/>
    <row r="37" spans="1:15" ht="18" customHeight="1">
      <c r="A37" s="1" t="s">
        <v>94</v>
      </c>
      <c r="D37" s="178"/>
      <c r="E37" s="178"/>
      <c r="F37" s="178"/>
      <c r="G37" s="178"/>
      <c r="H37" s="178"/>
      <c r="M37" s="66">
        <f>+IF(D37="Edilizia generale",1,0)</f>
        <v>0</v>
      </c>
      <c r="N37" s="66">
        <f>+IF(D37="Edilizia scolastica",1,0)</f>
        <v>0</v>
      </c>
      <c r="O37" s="67">
        <f>+M37+N37</f>
        <v>0</v>
      </c>
    </row>
    <row r="39" spans="1:9" ht="12.75">
      <c r="A39" s="14" t="s">
        <v>181</v>
      </c>
      <c r="B39" s="49"/>
      <c r="C39" s="49"/>
      <c r="D39" s="49"/>
      <c r="E39" s="49"/>
      <c r="F39" s="49"/>
      <c r="G39" s="68"/>
      <c r="H39" s="36" t="e">
        <f>+LOOKUP(G39,G217:G220,H217:H220)</f>
        <v>#N/A</v>
      </c>
      <c r="I39" s="52"/>
    </row>
    <row r="40" spans="1:11" ht="12" customHeight="1">
      <c r="A40" s="177" t="e">
        <f>+LOOKUP(G39,G217:G220,J217:J220)</f>
        <v>#N/A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1" ht="11.2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1:11" ht="9.7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5" spans="1:11" ht="12.75">
      <c r="A45" s="14" t="s">
        <v>182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9.5" customHeight="1">
      <c r="A46" s="176" t="s">
        <v>104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</row>
    <row r="47" spans="2:11" ht="14.25" customHeight="1">
      <c r="B47" s="17" t="s">
        <v>30</v>
      </c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.75">
      <c r="B48" s="17" t="s">
        <v>33</v>
      </c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.75">
      <c r="B49" s="17" t="s">
        <v>32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17" t="s">
        <v>31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.75">
      <c r="B51" s="17" t="s">
        <v>35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.75">
      <c r="B52" s="17" t="s">
        <v>34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.75">
      <c r="B53" s="17" t="s">
        <v>36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.75">
      <c r="B54" s="17" t="s">
        <v>37</v>
      </c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.75">
      <c r="B55" s="17" t="s">
        <v>38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7"/>
      <c r="B56" s="17" t="s">
        <v>39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7"/>
      <c r="B57" s="17" t="s">
        <v>85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7"/>
      <c r="B58" s="17" t="s">
        <v>44</v>
      </c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7"/>
      <c r="B59" s="1" t="s">
        <v>41</v>
      </c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7"/>
      <c r="B60" s="1" t="s">
        <v>42</v>
      </c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7"/>
      <c r="B61" s="1" t="s">
        <v>43</v>
      </c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7"/>
      <c r="B62" s="1" t="s">
        <v>49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7"/>
      <c r="B63" s="17" t="s">
        <v>48</v>
      </c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7"/>
      <c r="B64" s="2" t="s">
        <v>45</v>
      </c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7"/>
      <c r="B65" s="17" t="s">
        <v>40</v>
      </c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7"/>
      <c r="B66" s="17" t="s">
        <v>46</v>
      </c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7"/>
      <c r="B67" s="17" t="s">
        <v>47</v>
      </c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7"/>
      <c r="B68" s="17" t="s">
        <v>57</v>
      </c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7"/>
      <c r="B69" s="17" t="s">
        <v>69</v>
      </c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" customHeight="1">
      <c r="A70" s="17"/>
      <c r="B70" s="17" t="s">
        <v>50</v>
      </c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" customHeight="1">
      <c r="A71" s="17"/>
      <c r="B71" s="17" t="s">
        <v>50</v>
      </c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" customHeight="1">
      <c r="A72" s="17"/>
      <c r="B72" s="17" t="s">
        <v>50</v>
      </c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" customHeight="1">
      <c r="A73" s="17"/>
      <c r="B73" s="17"/>
      <c r="C73" s="16"/>
      <c r="D73" s="16"/>
      <c r="E73" s="16"/>
      <c r="F73" s="16"/>
      <c r="G73" s="16"/>
      <c r="H73" s="16"/>
      <c r="I73" s="16"/>
      <c r="J73" s="16"/>
      <c r="K73" s="16"/>
    </row>
    <row r="75" spans="1:11" ht="12.75">
      <c r="A75" s="14" t="s">
        <v>183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28.5" customHeight="1">
      <c r="A76" s="177" t="s">
        <v>29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</row>
    <row r="77" spans="1:11" ht="16.5" customHeight="1">
      <c r="A77" s="26" t="s">
        <v>51</v>
      </c>
      <c r="B77" s="27"/>
      <c r="C77" s="27"/>
      <c r="D77" s="28"/>
      <c r="E77" s="29" t="s">
        <v>52</v>
      </c>
      <c r="F77" s="29" t="s">
        <v>53</v>
      </c>
      <c r="G77" s="26" t="s">
        <v>51</v>
      </c>
      <c r="H77" s="30"/>
      <c r="I77" s="31"/>
      <c r="J77" s="29" t="s">
        <v>52</v>
      </c>
      <c r="K77" s="29" t="s">
        <v>53</v>
      </c>
    </row>
    <row r="78" spans="1:11" ht="16.5" customHeight="1">
      <c r="A78" s="20" t="s">
        <v>58</v>
      </c>
      <c r="B78" s="21"/>
      <c r="C78" s="21"/>
      <c r="D78" s="22"/>
      <c r="E78" s="19"/>
      <c r="F78" s="19"/>
      <c r="G78" s="6" t="s">
        <v>61</v>
      </c>
      <c r="H78" s="23"/>
      <c r="I78" s="22"/>
      <c r="J78" s="19"/>
      <c r="K78" s="19"/>
    </row>
    <row r="79" spans="1:11" ht="16.5" customHeight="1">
      <c r="A79" s="6" t="s">
        <v>59</v>
      </c>
      <c r="B79" s="7"/>
      <c r="C79" s="7"/>
      <c r="D79" s="22"/>
      <c r="E79" s="19"/>
      <c r="F79" s="19"/>
      <c r="G79" s="6" t="s">
        <v>62</v>
      </c>
      <c r="H79" s="23"/>
      <c r="I79" s="22"/>
      <c r="J79" s="19"/>
      <c r="K79" s="19"/>
    </row>
    <row r="80" spans="1:11" ht="16.5" customHeight="1">
      <c r="A80" s="6" t="s">
        <v>54</v>
      </c>
      <c r="B80" s="7"/>
      <c r="C80" s="179"/>
      <c r="D80" s="180"/>
      <c r="E80" s="19"/>
      <c r="F80" s="19"/>
      <c r="G80" s="6" t="s">
        <v>63</v>
      </c>
      <c r="H80" s="23"/>
      <c r="I80" s="22"/>
      <c r="J80" s="19"/>
      <c r="K80" s="19"/>
    </row>
    <row r="81" spans="1:11" ht="16.5" customHeight="1">
      <c r="A81" s="6" t="s">
        <v>55</v>
      </c>
      <c r="B81" s="7"/>
      <c r="C81" s="7"/>
      <c r="D81" s="22"/>
      <c r="E81" s="19"/>
      <c r="F81" s="19"/>
      <c r="G81" s="6" t="s">
        <v>60</v>
      </c>
      <c r="H81" s="23"/>
      <c r="I81" s="22"/>
      <c r="J81" s="19"/>
      <c r="K81" s="19"/>
    </row>
    <row r="82" spans="1:11" ht="16.5" customHeight="1">
      <c r="A82" s="6" t="s">
        <v>56</v>
      </c>
      <c r="B82" s="7"/>
      <c r="C82" s="7"/>
      <c r="D82" s="22"/>
      <c r="E82" s="19"/>
      <c r="F82" s="19"/>
      <c r="G82" s="6" t="s">
        <v>67</v>
      </c>
      <c r="H82" s="23"/>
      <c r="I82" s="22"/>
      <c r="J82" s="19"/>
      <c r="K82" s="19"/>
    </row>
    <row r="83" spans="1:11" ht="16.5" customHeight="1">
      <c r="A83" s="165" t="s">
        <v>66</v>
      </c>
      <c r="B83" s="166"/>
      <c r="C83" s="166"/>
      <c r="D83" s="167"/>
      <c r="E83" s="19"/>
      <c r="F83" s="19"/>
      <c r="G83" s="151" t="s">
        <v>66</v>
      </c>
      <c r="H83" s="152"/>
      <c r="I83" s="153"/>
      <c r="J83" s="19"/>
      <c r="K83" s="19"/>
    </row>
    <row r="84" spans="1:11" ht="7.5" customHeight="1">
      <c r="A84" s="18"/>
      <c r="B84" s="18"/>
      <c r="C84" s="18"/>
      <c r="D84" s="18"/>
      <c r="E84" s="3"/>
      <c r="F84" s="3"/>
      <c r="G84" s="3"/>
      <c r="H84" s="3"/>
      <c r="I84" s="3"/>
      <c r="J84" s="3"/>
      <c r="K84" s="3"/>
    </row>
    <row r="85" spans="1:11" ht="16.5" customHeight="1">
      <c r="A85" s="6" t="s">
        <v>64</v>
      </c>
      <c r="B85" s="102"/>
      <c r="C85" s="103">
        <v>3</v>
      </c>
      <c r="D85" s="103" t="s">
        <v>65</v>
      </c>
      <c r="E85" s="103">
        <v>4</v>
      </c>
      <c r="F85" s="32" t="s">
        <v>68</v>
      </c>
      <c r="G85" s="23"/>
      <c r="H85" s="23"/>
      <c r="I85" s="23"/>
      <c r="J85" s="24"/>
      <c r="K85" s="25"/>
    </row>
    <row r="87" ht="18.75" customHeight="1">
      <c r="A87" s="8" t="s">
        <v>70</v>
      </c>
    </row>
    <row r="88" spans="1:11" ht="16.5" customHeight="1">
      <c r="A88" s="38" t="s">
        <v>71</v>
      </c>
      <c r="B88" s="39"/>
      <c r="C88" s="39"/>
      <c r="D88" s="39"/>
      <c r="E88" s="39"/>
      <c r="F88" s="39"/>
      <c r="G88" s="39"/>
      <c r="H88" s="39"/>
      <c r="I88" s="39"/>
      <c r="J88" s="39"/>
      <c r="K88" s="40"/>
    </row>
    <row r="89" spans="1:11" ht="16.5" customHeight="1">
      <c r="A89" s="41"/>
      <c r="B89" s="42" t="s">
        <v>72</v>
      </c>
      <c r="C89" s="42"/>
      <c r="D89" s="42"/>
      <c r="E89" s="42" t="s">
        <v>99</v>
      </c>
      <c r="F89" s="42"/>
      <c r="G89" s="42"/>
      <c r="H89" s="136"/>
      <c r="I89" s="136"/>
      <c r="J89" s="136"/>
      <c r="K89" s="137"/>
    </row>
    <row r="90" spans="1:11" ht="16.5" customHeight="1">
      <c r="A90" s="41"/>
      <c r="B90" s="42" t="s">
        <v>73</v>
      </c>
      <c r="C90" s="42"/>
      <c r="D90" s="42"/>
      <c r="E90" s="42" t="s">
        <v>100</v>
      </c>
      <c r="F90" s="42"/>
      <c r="G90" s="42"/>
      <c r="H90" s="136"/>
      <c r="I90" s="136"/>
      <c r="J90" s="136"/>
      <c r="K90" s="137"/>
    </row>
    <row r="91" spans="1:11" ht="16.5" customHeight="1">
      <c r="A91" s="11"/>
      <c r="B91" s="43" t="s">
        <v>74</v>
      </c>
      <c r="C91" s="43"/>
      <c r="D91" s="43"/>
      <c r="E91" s="43" t="s">
        <v>101</v>
      </c>
      <c r="F91" s="43"/>
      <c r="G91" s="43"/>
      <c r="H91" s="134"/>
      <c r="I91" s="134"/>
      <c r="J91" s="134"/>
      <c r="K91" s="135"/>
    </row>
    <row r="92" spans="1:11" ht="16.5" customHeight="1">
      <c r="A92" s="47" t="s">
        <v>176</v>
      </c>
      <c r="F92" s="70"/>
      <c r="G92" s="42"/>
      <c r="H92" s="81"/>
      <c r="I92" s="81"/>
      <c r="J92" s="81"/>
      <c r="K92" s="82"/>
    </row>
    <row r="93" spans="1:11" ht="16.5" customHeight="1">
      <c r="A93" s="38" t="s">
        <v>75</v>
      </c>
      <c r="B93" s="39"/>
      <c r="C93" s="39"/>
      <c r="D93" s="39"/>
      <c r="E93" s="39"/>
      <c r="F93" s="39"/>
      <c r="G93" s="39"/>
      <c r="H93" s="39"/>
      <c r="I93" s="39"/>
      <c r="J93" s="39"/>
      <c r="K93" s="40"/>
    </row>
    <row r="94" spans="1:11" ht="16.5" customHeight="1">
      <c r="A94" s="41"/>
      <c r="B94" s="42" t="s">
        <v>76</v>
      </c>
      <c r="C94" s="42"/>
      <c r="D94" s="141" t="s">
        <v>123</v>
      </c>
      <c r="E94" s="141"/>
      <c r="F94" s="141"/>
      <c r="G94" s="141"/>
      <c r="H94" s="141"/>
      <c r="I94" s="141"/>
      <c r="J94" s="141"/>
      <c r="K94" s="142"/>
    </row>
    <row r="95" spans="1:11" ht="16.5" customHeight="1">
      <c r="A95" s="11"/>
      <c r="B95" s="43" t="s">
        <v>77</v>
      </c>
      <c r="C95" s="43"/>
      <c r="D95" s="143"/>
      <c r="E95" s="143"/>
      <c r="F95" s="143"/>
      <c r="G95" s="143"/>
      <c r="H95" s="143"/>
      <c r="I95" s="143"/>
      <c r="J95" s="143"/>
      <c r="K95" s="144"/>
    </row>
    <row r="97" spans="1:11" ht="12.75">
      <c r="A97" s="14" t="s">
        <v>184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2.75">
      <c r="A98" s="148" t="s">
        <v>83</v>
      </c>
      <c r="B98" s="6" t="s">
        <v>78</v>
      </c>
      <c r="C98" s="146"/>
      <c r="D98" s="146"/>
      <c r="E98" s="146"/>
      <c r="F98" s="146"/>
      <c r="G98" s="146"/>
      <c r="H98" s="146"/>
      <c r="I98" s="146"/>
      <c r="J98" s="146"/>
      <c r="K98" s="147"/>
    </row>
    <row r="99" spans="1:11" ht="12.75">
      <c r="A99" s="149"/>
      <c r="B99" s="1" t="s">
        <v>79</v>
      </c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1:11" ht="12.75">
      <c r="A100" s="149"/>
      <c r="B100" s="6" t="s">
        <v>80</v>
      </c>
      <c r="C100" s="146"/>
      <c r="D100" s="146"/>
      <c r="E100" s="146"/>
      <c r="F100" s="146"/>
      <c r="G100" s="146"/>
      <c r="H100" s="146"/>
      <c r="I100" s="146"/>
      <c r="J100" s="146"/>
      <c r="K100" s="147"/>
    </row>
    <row r="101" spans="1:11" ht="12.75">
      <c r="A101" s="150"/>
      <c r="B101" s="6" t="s">
        <v>82</v>
      </c>
      <c r="C101" s="146"/>
      <c r="D101" s="146"/>
      <c r="E101" s="146"/>
      <c r="F101" s="146"/>
      <c r="G101" s="146"/>
      <c r="H101" s="146"/>
      <c r="I101" s="146"/>
      <c r="J101" s="146"/>
      <c r="K101" s="147"/>
    </row>
    <row r="102" spans="1:11" ht="12.75">
      <c r="A102" s="148" t="s">
        <v>84</v>
      </c>
      <c r="B102" s="6" t="s">
        <v>78</v>
      </c>
      <c r="C102" s="146"/>
      <c r="D102" s="146"/>
      <c r="E102" s="146"/>
      <c r="F102" s="146"/>
      <c r="G102" s="146"/>
      <c r="H102" s="146"/>
      <c r="I102" s="146"/>
      <c r="J102" s="146"/>
      <c r="K102" s="147"/>
    </row>
    <row r="103" spans="1:11" ht="12.75">
      <c r="A103" s="149"/>
      <c r="B103" s="6" t="s">
        <v>79</v>
      </c>
      <c r="C103" s="146"/>
      <c r="D103" s="146"/>
      <c r="E103" s="146"/>
      <c r="F103" s="146"/>
      <c r="G103" s="146"/>
      <c r="H103" s="146"/>
      <c r="I103" s="146"/>
      <c r="J103" s="146"/>
      <c r="K103" s="147"/>
    </row>
    <row r="104" spans="1:11" ht="12.75">
      <c r="A104" s="149"/>
      <c r="B104" s="6" t="s">
        <v>80</v>
      </c>
      <c r="C104" s="146"/>
      <c r="D104" s="146"/>
      <c r="E104" s="146"/>
      <c r="F104" s="146"/>
      <c r="G104" s="146"/>
      <c r="H104" s="146"/>
      <c r="I104" s="146"/>
      <c r="J104" s="146"/>
      <c r="K104" s="147"/>
    </row>
    <row r="105" spans="1:11" ht="12.75">
      <c r="A105" s="150"/>
      <c r="B105" s="6" t="s">
        <v>82</v>
      </c>
      <c r="C105" s="146"/>
      <c r="D105" s="146"/>
      <c r="E105" s="146"/>
      <c r="F105" s="146"/>
      <c r="G105" s="146"/>
      <c r="H105" s="146"/>
      <c r="I105" s="146"/>
      <c r="J105" s="146"/>
      <c r="K105" s="147"/>
    </row>
    <row r="106" spans="1:11" ht="27.75" customHeight="1">
      <c r="A106" s="177" t="s">
        <v>81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</row>
    <row r="108" spans="1:11" ht="12.75">
      <c r="A108" s="14" t="s">
        <v>185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ht="12.75">
      <c r="A109" s="8"/>
    </row>
    <row r="110" spans="1:10" ht="21.75" customHeight="1">
      <c r="A110" s="47" t="s">
        <v>103</v>
      </c>
      <c r="C110" s="145"/>
      <c r="D110" s="145"/>
      <c r="F110" s="47" t="s">
        <v>107</v>
      </c>
      <c r="J110" s="69"/>
    </row>
    <row r="111" spans="1:12" ht="12.75">
      <c r="A111" s="52"/>
      <c r="B111" s="53"/>
      <c r="C111" s="54"/>
      <c r="D111" s="54"/>
      <c r="E111" s="53"/>
      <c r="F111" s="52"/>
      <c r="G111" s="53"/>
      <c r="H111" s="53"/>
      <c r="I111" s="53"/>
      <c r="J111" s="55"/>
      <c r="K111" s="53"/>
      <c r="L111" s="53"/>
    </row>
    <row r="112" spans="1:12" ht="18" customHeight="1">
      <c r="A112" s="124" t="s">
        <v>120</v>
      </c>
      <c r="B112" s="125"/>
      <c r="C112" s="124" t="s">
        <v>121</v>
      </c>
      <c r="D112" s="125"/>
      <c r="E112" s="124" t="s">
        <v>122</v>
      </c>
      <c r="F112" s="140"/>
      <c r="G112" s="140"/>
      <c r="H112" s="140"/>
      <c r="I112" s="140"/>
      <c r="J112" s="140"/>
      <c r="K112" s="125"/>
      <c r="L112" s="53"/>
    </row>
    <row r="113" spans="1:12" ht="15.75" customHeight="1">
      <c r="A113" s="126" t="s">
        <v>115</v>
      </c>
      <c r="B113" s="127"/>
      <c r="C113" s="129"/>
      <c r="D113" s="130"/>
      <c r="E113" s="181" t="s">
        <v>128</v>
      </c>
      <c r="F113" s="146"/>
      <c r="G113" s="146"/>
      <c r="H113" s="146"/>
      <c r="I113" s="146"/>
      <c r="J113" s="146"/>
      <c r="K113" s="147"/>
      <c r="L113" s="53"/>
    </row>
    <row r="114" spans="1:12" ht="15.75" customHeight="1">
      <c r="A114" s="128" t="s">
        <v>116</v>
      </c>
      <c r="B114" s="128"/>
      <c r="C114" s="131"/>
      <c r="D114" s="131"/>
      <c r="E114" s="133" t="s">
        <v>129</v>
      </c>
      <c r="F114" s="133"/>
      <c r="G114" s="133"/>
      <c r="H114" s="133"/>
      <c r="I114" s="133"/>
      <c r="J114" s="133"/>
      <c r="K114" s="133"/>
      <c r="L114" s="53"/>
    </row>
    <row r="115" spans="1:12" ht="15.75" customHeight="1">
      <c r="A115" s="128"/>
      <c r="B115" s="128"/>
      <c r="C115" s="131"/>
      <c r="D115" s="131"/>
      <c r="E115" s="133"/>
      <c r="F115" s="133"/>
      <c r="G115" s="133"/>
      <c r="H115" s="133"/>
      <c r="I115" s="133"/>
      <c r="J115" s="133"/>
      <c r="K115" s="133"/>
      <c r="L115" s="53"/>
    </row>
    <row r="116" spans="1:12" ht="15.75" customHeight="1" thickBot="1">
      <c r="A116" s="128"/>
      <c r="B116" s="128"/>
      <c r="C116" s="139"/>
      <c r="D116" s="139"/>
      <c r="E116" s="133"/>
      <c r="F116" s="133"/>
      <c r="G116" s="133"/>
      <c r="H116" s="133"/>
      <c r="I116" s="133"/>
      <c r="J116" s="133"/>
      <c r="K116" s="133"/>
      <c r="L116" s="53"/>
    </row>
    <row r="117" spans="1:12" ht="15.75" customHeight="1" thickTop="1">
      <c r="A117" s="132" t="s">
        <v>170</v>
      </c>
      <c r="B117" s="132"/>
      <c r="C117" s="138">
        <f>SUM(C113:D116)</f>
        <v>0</v>
      </c>
      <c r="D117" s="138"/>
      <c r="E117" s="48"/>
      <c r="F117" s="48"/>
      <c r="G117" s="48"/>
      <c r="H117" s="48"/>
      <c r="I117" s="48"/>
      <c r="L117" s="53"/>
    </row>
    <row r="118" spans="1:12" ht="12" customHeight="1">
      <c r="A118" s="52"/>
      <c r="B118" s="53"/>
      <c r="C118" s="54"/>
      <c r="D118" s="54"/>
      <c r="E118" s="53"/>
      <c r="F118" s="52"/>
      <c r="G118" s="53"/>
      <c r="H118" s="53"/>
      <c r="I118" s="53"/>
      <c r="J118" s="55"/>
      <c r="K118" s="53"/>
      <c r="L118" s="53"/>
    </row>
    <row r="119" spans="1:12" ht="12.75" customHeight="1">
      <c r="A119" s="14" t="s">
        <v>186</v>
      </c>
      <c r="B119" s="49"/>
      <c r="C119" s="83"/>
      <c r="D119" s="83"/>
      <c r="E119" s="49"/>
      <c r="F119" s="37"/>
      <c r="G119" s="49"/>
      <c r="H119" s="49"/>
      <c r="I119" s="49"/>
      <c r="J119" s="84"/>
      <c r="K119" s="49"/>
      <c r="L119" s="53"/>
    </row>
    <row r="120" spans="1:12" ht="12" customHeight="1">
      <c r="A120" s="52"/>
      <c r="B120" s="53"/>
      <c r="C120" s="54"/>
      <c r="D120" s="54"/>
      <c r="E120" s="53"/>
      <c r="F120" s="52"/>
      <c r="G120" s="53"/>
      <c r="H120" s="53"/>
      <c r="I120" s="53"/>
      <c r="J120" s="55"/>
      <c r="K120" s="53"/>
      <c r="L120" s="53"/>
    </row>
    <row r="121" spans="1:13" ht="15" customHeight="1">
      <c r="A121" s="47" t="s">
        <v>175</v>
      </c>
      <c r="F121" s="70"/>
      <c r="G121" s="80" t="str">
        <f>+IF(F121="NO","Compilare la tabella sottostante","passare a pto 10. Fasi di progettazione")</f>
        <v>passare a pto 10. Fasi di progettazione</v>
      </c>
      <c r="I121" s="79"/>
      <c r="M121" s="66">
        <f>+IF(F121="NO",0,1)</f>
        <v>1</v>
      </c>
    </row>
    <row r="122" spans="1:6" ht="9" customHeight="1">
      <c r="A122" s="47"/>
      <c r="F122" s="78"/>
    </row>
    <row r="123" spans="1:9" s="86" customFormat="1" ht="15" customHeight="1" thickBot="1">
      <c r="A123" s="85" t="str">
        <f>+IF(C110&lt;100000,"N.B. Non è necessaria documentazione ai fini dell' inserimento nel programma triennale LLPP","-")</f>
        <v>N.B. Non è necessaria documentazione ai fini dell' inserimento nel programma triennale LLPP</v>
      </c>
      <c r="I123" s="87"/>
    </row>
    <row r="124" spans="1:11" s="86" customFormat="1" ht="42.75" customHeight="1">
      <c r="A124" s="110" t="s">
        <v>130</v>
      </c>
      <c r="B124" s="111"/>
      <c r="C124" s="110" t="s">
        <v>173</v>
      </c>
      <c r="D124" s="112"/>
      <c r="E124" s="111"/>
      <c r="F124" s="110" t="s">
        <v>174</v>
      </c>
      <c r="G124" s="113"/>
      <c r="H124" s="123"/>
      <c r="I124" s="88"/>
      <c r="J124" s="89"/>
      <c r="K124" s="89"/>
    </row>
    <row r="125" spans="1:18" s="86" customFormat="1" ht="15.75" customHeight="1">
      <c r="A125" s="189" t="s">
        <v>169</v>
      </c>
      <c r="B125" s="190"/>
      <c r="C125" s="90" t="s">
        <v>124</v>
      </c>
      <c r="D125" s="91" t="s">
        <v>131</v>
      </c>
      <c r="E125" s="92" t="s">
        <v>125</v>
      </c>
      <c r="F125" s="90" t="s">
        <v>124</v>
      </c>
      <c r="G125" s="91" t="s">
        <v>131</v>
      </c>
      <c r="H125" s="92" t="s">
        <v>125</v>
      </c>
      <c r="I125" s="88"/>
      <c r="J125" s="93"/>
      <c r="K125" s="93"/>
      <c r="M125" s="94"/>
      <c r="N125" s="94"/>
      <c r="O125" s="94"/>
      <c r="P125" s="94"/>
      <c r="Q125" s="94"/>
      <c r="R125" s="94"/>
    </row>
    <row r="126" spans="1:18" s="86" customFormat="1" ht="15.75" customHeight="1">
      <c r="A126" s="191"/>
      <c r="B126" s="192"/>
      <c r="C126" s="73"/>
      <c r="D126" s="93"/>
      <c r="E126" s="74" t="s">
        <v>135</v>
      </c>
      <c r="F126" s="75"/>
      <c r="G126" s="93"/>
      <c r="H126" s="74"/>
      <c r="I126" s="88"/>
      <c r="J126" s="93"/>
      <c r="K126" s="93"/>
      <c r="M126" s="94"/>
      <c r="N126" s="94"/>
      <c r="O126" s="94"/>
      <c r="P126" s="94"/>
      <c r="Q126" s="94"/>
      <c r="R126" s="94"/>
    </row>
    <row r="127" spans="1:18" s="86" customFormat="1" ht="15.75" customHeight="1">
      <c r="A127" s="189" t="s">
        <v>177</v>
      </c>
      <c r="B127" s="193"/>
      <c r="C127" s="95" t="s">
        <v>124</v>
      </c>
      <c r="D127" s="91" t="s">
        <v>131</v>
      </c>
      <c r="E127" s="92" t="s">
        <v>125</v>
      </c>
      <c r="F127" s="90" t="s">
        <v>124</v>
      </c>
      <c r="G127" s="91" t="s">
        <v>131</v>
      </c>
      <c r="H127" s="92" t="s">
        <v>125</v>
      </c>
      <c r="I127" s="88"/>
      <c r="J127" s="93"/>
      <c r="K127" s="93"/>
      <c r="M127" s="94"/>
      <c r="N127" s="94"/>
      <c r="O127" s="94"/>
      <c r="P127" s="94"/>
      <c r="Q127" s="94"/>
      <c r="R127" s="94"/>
    </row>
    <row r="128" spans="1:18" s="86" customFormat="1" ht="15.75" customHeight="1" thickBot="1">
      <c r="A128" s="194"/>
      <c r="B128" s="195"/>
      <c r="C128" s="96"/>
      <c r="D128" s="97"/>
      <c r="E128" s="76"/>
      <c r="F128" s="77"/>
      <c r="G128" s="97"/>
      <c r="H128" s="76"/>
      <c r="I128" s="88"/>
      <c r="J128" s="93"/>
      <c r="K128" s="93"/>
      <c r="L128" s="98"/>
      <c r="M128" s="94"/>
      <c r="N128" s="99"/>
      <c r="O128" s="94"/>
      <c r="P128" s="94"/>
      <c r="Q128" s="94"/>
      <c r="R128" s="94"/>
    </row>
    <row r="129" spans="1:6" s="86" customFormat="1" ht="12.75">
      <c r="A129" s="100"/>
      <c r="E129" s="87"/>
      <c r="F129" s="87"/>
    </row>
    <row r="130" s="86" customFormat="1" ht="12.75"/>
    <row r="131" spans="1:11" ht="12.75">
      <c r="A131" s="14" t="s">
        <v>187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ht="13.5" thickBot="1">
      <c r="A132" s="8"/>
    </row>
    <row r="133" spans="1:7" ht="21" customHeight="1" thickBot="1">
      <c r="A133" s="173" t="s">
        <v>111</v>
      </c>
      <c r="B133" s="174"/>
      <c r="C133" s="174"/>
      <c r="D133" s="174"/>
      <c r="E133" s="174"/>
      <c r="F133" s="174"/>
      <c r="G133" s="71"/>
    </row>
    <row r="134" spans="1:11" ht="21.75" customHeight="1">
      <c r="A134" s="47" t="s">
        <v>132</v>
      </c>
      <c r="H134" s="1" t="s">
        <v>158</v>
      </c>
      <c r="K134" s="70" t="s">
        <v>165</v>
      </c>
    </row>
    <row r="135" spans="1:11" ht="21.75" customHeight="1">
      <c r="A135" s="47" t="s">
        <v>136</v>
      </c>
      <c r="D135" s="115" t="s">
        <v>151</v>
      </c>
      <c r="E135" s="115"/>
      <c r="F135" s="115"/>
      <c r="G135" s="115"/>
      <c r="H135" s="115"/>
      <c r="I135" s="115"/>
      <c r="J135" s="115"/>
      <c r="K135" s="115"/>
    </row>
    <row r="136" ht="12.75" customHeight="1" thickBot="1">
      <c r="A136" s="58"/>
    </row>
    <row r="137" spans="1:8" ht="21.75" customHeight="1" thickBot="1">
      <c r="A137" s="173" t="s">
        <v>110</v>
      </c>
      <c r="B137" s="174"/>
      <c r="C137" s="174"/>
      <c r="D137" s="174"/>
      <c r="E137" s="174"/>
      <c r="F137" s="174"/>
      <c r="G137" s="71"/>
      <c r="H137" s="64" t="str">
        <f>+IF(G137="x","","Fase omessa ai sensi dell'art. 23 c.4")</f>
        <v>Fase omessa ai sensi dell'art. 23 c.4</v>
      </c>
    </row>
    <row r="138" spans="1:11" ht="21.75" customHeight="1">
      <c r="A138" s="47" t="s">
        <v>133</v>
      </c>
      <c r="H138" s="1" t="s">
        <v>158</v>
      </c>
      <c r="K138" s="70" t="s">
        <v>165</v>
      </c>
    </row>
    <row r="139" spans="1:11" ht="18.75" customHeight="1">
      <c r="A139" s="47" t="s">
        <v>136</v>
      </c>
      <c r="D139" s="115" t="s">
        <v>151</v>
      </c>
      <c r="E139" s="115"/>
      <c r="F139" s="115"/>
      <c r="G139" s="115"/>
      <c r="H139" s="115"/>
      <c r="I139" s="115"/>
      <c r="J139" s="115"/>
      <c r="K139" s="115"/>
    </row>
    <row r="140" ht="21.75" customHeight="1">
      <c r="A140" s="47" t="s">
        <v>137</v>
      </c>
    </row>
    <row r="141" spans="1:11" ht="18.75" customHeight="1">
      <c r="A141" s="114" t="s">
        <v>146</v>
      </c>
      <c r="B141" s="114"/>
      <c r="C141" s="117" t="s">
        <v>147</v>
      </c>
      <c r="D141" s="117"/>
      <c r="E141" s="117"/>
      <c r="F141" s="117"/>
      <c r="G141" s="182" t="s">
        <v>167</v>
      </c>
      <c r="H141" s="183"/>
      <c r="I141" s="183"/>
      <c r="J141" s="183"/>
      <c r="K141" s="184"/>
    </row>
    <row r="142" spans="1:11" ht="45" customHeight="1">
      <c r="A142" s="114"/>
      <c r="B142" s="114"/>
      <c r="C142" s="119" t="s">
        <v>168</v>
      </c>
      <c r="D142" s="119"/>
      <c r="E142" s="119" t="s">
        <v>148</v>
      </c>
      <c r="F142" s="119"/>
      <c r="G142" s="185"/>
      <c r="H142" s="186"/>
      <c r="I142" s="186"/>
      <c r="J142" s="186"/>
      <c r="K142" s="187"/>
    </row>
    <row r="143" spans="1:14" ht="14.25" customHeight="1">
      <c r="A143" s="118" t="s">
        <v>171</v>
      </c>
      <c r="B143" s="118"/>
      <c r="C143" s="116"/>
      <c r="D143" s="116"/>
      <c r="E143" s="116"/>
      <c r="F143" s="116"/>
      <c r="G143" s="63"/>
      <c r="H143" s="7"/>
      <c r="I143" s="7"/>
      <c r="J143" s="7"/>
      <c r="K143" s="12"/>
      <c r="M143" s="101" t="b">
        <v>1</v>
      </c>
      <c r="N143" s="101" t="b">
        <v>0</v>
      </c>
    </row>
    <row r="144" spans="1:14" ht="14.25" customHeight="1">
      <c r="A144" s="118" t="s">
        <v>138</v>
      </c>
      <c r="B144" s="118"/>
      <c r="C144" s="116"/>
      <c r="D144" s="116"/>
      <c r="E144" s="116"/>
      <c r="F144" s="116"/>
      <c r="G144" s="63"/>
      <c r="H144" s="7"/>
      <c r="I144" s="7"/>
      <c r="J144" s="7"/>
      <c r="K144" s="12"/>
      <c r="M144" s="101" t="b">
        <v>1</v>
      </c>
      <c r="N144" s="101" t="b">
        <v>0</v>
      </c>
    </row>
    <row r="145" spans="1:14" ht="14.25" customHeight="1">
      <c r="A145" s="118" t="s">
        <v>139</v>
      </c>
      <c r="B145" s="118"/>
      <c r="C145" s="116"/>
      <c r="D145" s="116"/>
      <c r="E145" s="116"/>
      <c r="F145" s="116"/>
      <c r="G145" s="63"/>
      <c r="H145" s="7"/>
      <c r="I145" s="7"/>
      <c r="J145" s="7"/>
      <c r="K145" s="12"/>
      <c r="M145" s="101" t="b">
        <v>1</v>
      </c>
      <c r="N145" s="101" t="b">
        <v>0</v>
      </c>
    </row>
    <row r="146" spans="1:14" ht="14.25" customHeight="1">
      <c r="A146" s="118" t="s">
        <v>140</v>
      </c>
      <c r="B146" s="118"/>
      <c r="C146" s="116"/>
      <c r="D146" s="116"/>
      <c r="E146" s="116"/>
      <c r="F146" s="116"/>
      <c r="G146" s="63">
        <f>+IF(N146=TRUE,"costi relazione idraulica a carico della stazione appaltante","")</f>
      </c>
      <c r="H146" s="7"/>
      <c r="I146" s="7"/>
      <c r="J146" s="7"/>
      <c r="K146" s="12"/>
      <c r="M146" s="101" t="b">
        <v>1</v>
      </c>
      <c r="N146" s="101" t="b">
        <v>0</v>
      </c>
    </row>
    <row r="147" spans="1:14" ht="14.25" customHeight="1">
      <c r="A147" s="118" t="s">
        <v>141</v>
      </c>
      <c r="B147" s="118"/>
      <c r="C147" s="116"/>
      <c r="D147" s="116"/>
      <c r="E147" s="116"/>
      <c r="F147" s="116"/>
      <c r="G147" s="63">
        <f>+IF(N147=TRUE,"sondaggi con costi a carico della stazione appaltante","")</f>
      </c>
      <c r="H147" s="7"/>
      <c r="I147" s="7"/>
      <c r="J147" s="7"/>
      <c r="K147" s="12"/>
      <c r="M147" s="101" t="b">
        <v>1</v>
      </c>
      <c r="N147" s="101" t="b">
        <v>0</v>
      </c>
    </row>
    <row r="148" spans="1:14" ht="14.25" customHeight="1">
      <c r="A148" s="118" t="s">
        <v>142</v>
      </c>
      <c r="B148" s="118"/>
      <c r="C148" s="116"/>
      <c r="D148" s="116"/>
      <c r="E148" s="116"/>
      <c r="F148" s="116"/>
      <c r="G148" s="63">
        <f>+IF(N148=TRUE,"sondaggi con costi a carico della stazione appaltante","")</f>
      </c>
      <c r="H148" s="7"/>
      <c r="I148" s="7"/>
      <c r="J148" s="7"/>
      <c r="K148" s="12"/>
      <c r="M148" s="101" t="b">
        <v>1</v>
      </c>
      <c r="N148" s="101" t="b">
        <v>0</v>
      </c>
    </row>
    <row r="149" spans="1:14" ht="14.25" customHeight="1">
      <c r="A149" s="118" t="s">
        <v>143</v>
      </c>
      <c r="B149" s="118"/>
      <c r="C149" s="116"/>
      <c r="D149" s="116"/>
      <c r="E149" s="116"/>
      <c r="F149" s="116"/>
      <c r="G149" s="63"/>
      <c r="H149" s="7"/>
      <c r="I149" s="7"/>
      <c r="J149" s="7"/>
      <c r="K149" s="12"/>
      <c r="M149" s="101" t="b">
        <v>1</v>
      </c>
      <c r="N149" s="101" t="b">
        <v>0</v>
      </c>
    </row>
    <row r="150" spans="1:14" ht="14.25" customHeight="1">
      <c r="A150" s="118" t="s">
        <v>144</v>
      </c>
      <c r="B150" s="118"/>
      <c r="C150" s="116"/>
      <c r="D150" s="116"/>
      <c r="E150" s="116"/>
      <c r="F150" s="116"/>
      <c r="G150" s="63"/>
      <c r="H150" s="7"/>
      <c r="I150" s="7"/>
      <c r="J150" s="7"/>
      <c r="K150" s="12"/>
      <c r="M150" s="101" t="b">
        <v>1</v>
      </c>
      <c r="N150" s="101" t="b">
        <v>0</v>
      </c>
    </row>
    <row r="151" spans="1:14" ht="14.25" customHeight="1">
      <c r="A151" s="118" t="s">
        <v>145</v>
      </c>
      <c r="B151" s="118"/>
      <c r="C151" s="116"/>
      <c r="D151" s="116"/>
      <c r="E151" s="116"/>
      <c r="F151" s="116"/>
      <c r="G151" s="63"/>
      <c r="H151" s="7"/>
      <c r="I151" s="7"/>
      <c r="J151" s="7"/>
      <c r="K151" s="12"/>
      <c r="M151" s="101" t="b">
        <v>1</v>
      </c>
      <c r="N151" s="101" t="b">
        <v>0</v>
      </c>
    </row>
    <row r="152" spans="1:14" ht="14.25" customHeight="1">
      <c r="A152" s="118" t="s">
        <v>149</v>
      </c>
      <c r="B152" s="118"/>
      <c r="C152" s="116"/>
      <c r="D152" s="116"/>
      <c r="E152" s="116"/>
      <c r="F152" s="116"/>
      <c r="G152" s="63">
        <f>+IF(N152=TRUE,"incarico archeologo con costi a carico della stazione appaltante","")</f>
      </c>
      <c r="H152" s="7"/>
      <c r="I152" s="7"/>
      <c r="J152" s="7"/>
      <c r="K152" s="12"/>
      <c r="M152" s="101" t="b">
        <v>1</v>
      </c>
      <c r="N152" s="101" t="b">
        <v>0</v>
      </c>
    </row>
    <row r="153" spans="1:14" ht="12.75">
      <c r="A153" s="117">
        <f>+IF(O37=1,"valutazione energetica","")</f>
      </c>
      <c r="B153" s="117"/>
      <c r="C153" s="116"/>
      <c r="D153" s="116"/>
      <c r="E153" s="116"/>
      <c r="F153" s="116"/>
      <c r="G153" s="63">
        <f>+IF(N153=TRUE,"incarico a professionista a carico della stazione appaltante","")</f>
      </c>
      <c r="H153" s="7"/>
      <c r="I153" s="7"/>
      <c r="J153" s="7"/>
      <c r="K153" s="12"/>
      <c r="M153" s="101" t="b">
        <v>1</v>
      </c>
      <c r="N153" s="101" t="b">
        <v>0</v>
      </c>
    </row>
    <row r="154" spans="1:14" ht="12.75">
      <c r="A154" s="118">
        <f>+IF(O37=1,"diagnosi energetica","")</f>
      </c>
      <c r="B154" s="118"/>
      <c r="C154" s="116"/>
      <c r="D154" s="116"/>
      <c r="E154" s="116"/>
      <c r="F154" s="116"/>
      <c r="G154" s="63">
        <f>+IF(N154=TRUE,"incarico a professionista + rilievi strumentali a carico st. appalt","")</f>
      </c>
      <c r="H154" s="7"/>
      <c r="I154" s="7"/>
      <c r="J154" s="7"/>
      <c r="K154" s="12"/>
      <c r="M154" s="101" t="b">
        <v>1</v>
      </c>
      <c r="N154" s="101" t="b">
        <v>0</v>
      </c>
    </row>
    <row r="155" ht="13.5" thickBot="1">
      <c r="A155" s="8"/>
    </row>
    <row r="156" spans="1:8" ht="21.75" customHeight="1" thickBot="1">
      <c r="A156" s="173" t="s">
        <v>109</v>
      </c>
      <c r="B156" s="174"/>
      <c r="C156" s="174"/>
      <c r="D156" s="174"/>
      <c r="E156" s="174"/>
      <c r="F156" s="174"/>
      <c r="G156" s="71"/>
      <c r="H156" s="64" t="str">
        <f>+IF(G156="x","","Fase omessa ai sensi dell'art. 23 c.4")</f>
        <v>Fase omessa ai sensi dell'art. 23 c.4</v>
      </c>
    </row>
    <row r="157" spans="1:11" ht="21" customHeight="1">
      <c r="A157" s="47" t="s">
        <v>150</v>
      </c>
      <c r="H157" s="1" t="s">
        <v>158</v>
      </c>
      <c r="K157" s="72" t="s">
        <v>165</v>
      </c>
    </row>
    <row r="158" spans="1:11" ht="17.25" customHeight="1">
      <c r="A158" s="47" t="s">
        <v>136</v>
      </c>
      <c r="D158" s="115" t="s">
        <v>151</v>
      </c>
      <c r="E158" s="115"/>
      <c r="F158" s="115"/>
      <c r="G158" s="115"/>
      <c r="H158" s="115"/>
      <c r="I158" s="115"/>
      <c r="J158" s="115"/>
      <c r="K158" s="115"/>
    </row>
    <row r="159" ht="13.5" thickBot="1">
      <c r="A159" s="8"/>
    </row>
    <row r="160" spans="1:7" ht="21.75" customHeight="1" thickBot="1">
      <c r="A160" s="173" t="s">
        <v>108</v>
      </c>
      <c r="B160" s="174"/>
      <c r="C160" s="174"/>
      <c r="D160" s="174"/>
      <c r="E160" s="174"/>
      <c r="F160" s="174"/>
      <c r="G160" s="71"/>
    </row>
    <row r="161" spans="1:11" ht="19.5" customHeight="1">
      <c r="A161" s="47" t="s">
        <v>157</v>
      </c>
      <c r="H161" s="1" t="s">
        <v>158</v>
      </c>
      <c r="K161" s="72" t="s">
        <v>165</v>
      </c>
    </row>
    <row r="162" spans="1:11" ht="18" customHeight="1">
      <c r="A162" s="47" t="s">
        <v>136</v>
      </c>
      <c r="D162" s="115" t="s">
        <v>151</v>
      </c>
      <c r="E162" s="115"/>
      <c r="F162" s="115"/>
      <c r="G162" s="115"/>
      <c r="H162" s="115"/>
      <c r="I162" s="115"/>
      <c r="J162" s="115"/>
      <c r="K162" s="115"/>
    </row>
    <row r="163" ht="12.75">
      <c r="A163" s="8"/>
    </row>
    <row r="165" ht="12.75">
      <c r="A165" s="8"/>
    </row>
    <row r="166" spans="1:11" ht="12.75">
      <c r="A166" s="14" t="s">
        <v>188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2.7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</row>
    <row r="168" spans="1:11" ht="12.7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</row>
    <row r="169" spans="1:11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ht="12.75">
      <c r="A170" s="14" t="s">
        <v>189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2.7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</row>
    <row r="172" spans="1:11" ht="12.7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</row>
    <row r="174" spans="1:11" ht="12.75">
      <c r="A174" s="14" t="s">
        <v>190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17.25" customHeight="1">
      <c r="A175" s="8"/>
      <c r="C175" s="115"/>
      <c r="D175" s="115"/>
      <c r="E175" s="115"/>
      <c r="F175" s="115"/>
      <c r="G175" s="115"/>
      <c r="H175" s="115"/>
      <c r="I175" s="115"/>
      <c r="J175" s="115"/>
      <c r="K175" s="115"/>
    </row>
    <row r="176" spans="1:11" ht="17.25" customHeight="1">
      <c r="A176" s="8"/>
      <c r="C176" s="115" t="s">
        <v>151</v>
      </c>
      <c r="D176" s="115"/>
      <c r="E176" s="115"/>
      <c r="F176" s="115"/>
      <c r="G176" s="115"/>
      <c r="H176" s="115"/>
      <c r="I176" s="115"/>
      <c r="J176" s="115"/>
      <c r="K176" s="115"/>
    </row>
    <row r="177" spans="1:11" ht="17.25" customHeight="1">
      <c r="A177" s="8"/>
      <c r="C177" s="115" t="s">
        <v>151</v>
      </c>
      <c r="D177" s="115"/>
      <c r="E177" s="115"/>
      <c r="F177" s="115"/>
      <c r="G177" s="115"/>
      <c r="H177" s="115"/>
      <c r="I177" s="115"/>
      <c r="J177" s="115"/>
      <c r="K177" s="115"/>
    </row>
    <row r="178" spans="1:11" ht="17.25" customHeight="1">
      <c r="A178" s="8"/>
      <c r="C178" s="115" t="s">
        <v>151</v>
      </c>
      <c r="D178" s="115"/>
      <c r="E178" s="115"/>
      <c r="F178" s="115"/>
      <c r="G178" s="115"/>
      <c r="H178" s="115"/>
      <c r="I178" s="115"/>
      <c r="J178" s="115"/>
      <c r="K178" s="115"/>
    </row>
    <row r="179" ht="12.75">
      <c r="A179" s="8"/>
    </row>
    <row r="180" spans="1:11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ht="17.25" customHeight="1">
      <c r="A181" s="122" t="s">
        <v>199</v>
      </c>
      <c r="B181" s="122"/>
      <c r="C181" s="122"/>
      <c r="D181" s="108">
        <f ca="1">+TODAY()</f>
        <v>42934</v>
      </c>
      <c r="E181" s="109"/>
      <c r="F181" s="60"/>
      <c r="G181" s="42"/>
      <c r="H181" s="109" t="s">
        <v>155</v>
      </c>
      <c r="I181" s="109"/>
      <c r="J181" s="109"/>
      <c r="K181" s="109"/>
    </row>
    <row r="182" spans="1:11" ht="8.2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8:11" ht="23.25" customHeight="1">
      <c r="H183" s="121" t="str">
        <f>+F8</f>
        <v>nome RUP</v>
      </c>
      <c r="I183" s="121"/>
      <c r="J183" s="121"/>
      <c r="K183" s="121"/>
    </row>
    <row r="184" spans="8:11" ht="12.75">
      <c r="H184" s="120" t="s">
        <v>156</v>
      </c>
      <c r="I184" s="120"/>
      <c r="J184" s="120"/>
      <c r="K184" s="120"/>
    </row>
    <row r="212" ht="12.75" hidden="1" outlineLevel="1"/>
    <row r="213" ht="12.75" hidden="1" outlineLevel="1"/>
    <row r="214" spans="1:4" ht="12.75" hidden="1" outlineLevel="1">
      <c r="A214" s="13" t="s">
        <v>19</v>
      </c>
      <c r="B214" s="4"/>
      <c r="C214" s="4"/>
      <c r="D214" s="4"/>
    </row>
    <row r="215" spans="1:4" ht="12.75" hidden="1" outlineLevel="1">
      <c r="A215" s="4" t="s">
        <v>22</v>
      </c>
      <c r="B215" s="4"/>
      <c r="C215" s="4"/>
      <c r="D215" s="4"/>
    </row>
    <row r="216" spans="1:9" ht="12.75" hidden="1" outlineLevel="1">
      <c r="A216" s="4" t="s">
        <v>21</v>
      </c>
      <c r="B216" s="4"/>
      <c r="C216" s="4"/>
      <c r="D216" s="4"/>
      <c r="G216" s="4" t="s">
        <v>4</v>
      </c>
      <c r="H216" s="4"/>
      <c r="I216" s="53"/>
    </row>
    <row r="217" spans="1:10" ht="12.75" hidden="1" outlineLevel="1">
      <c r="A217" s="4" t="s">
        <v>24</v>
      </c>
      <c r="B217" s="4"/>
      <c r="C217" s="4"/>
      <c r="D217" s="4"/>
      <c r="G217" s="4">
        <v>1</v>
      </c>
      <c r="H217" s="5" t="s">
        <v>5</v>
      </c>
      <c r="I217" s="53"/>
      <c r="J217" s="1" t="s">
        <v>10</v>
      </c>
    </row>
    <row r="218" spans="1:10" ht="12.75" hidden="1" outlineLevel="1">
      <c r="A218" s="4" t="s">
        <v>23</v>
      </c>
      <c r="B218" s="4"/>
      <c r="C218" s="4"/>
      <c r="D218" s="4"/>
      <c r="G218" s="4">
        <v>2</v>
      </c>
      <c r="H218" s="4" t="s">
        <v>6</v>
      </c>
      <c r="I218" s="53"/>
      <c r="J218" s="1" t="s">
        <v>11</v>
      </c>
    </row>
    <row r="219" spans="1:10" ht="12.75" hidden="1" outlineLevel="1">
      <c r="A219" s="4" t="s">
        <v>25</v>
      </c>
      <c r="B219" s="4"/>
      <c r="C219" s="4"/>
      <c r="D219" s="4"/>
      <c r="G219" s="4">
        <v>3</v>
      </c>
      <c r="H219" s="4" t="s">
        <v>7</v>
      </c>
      <c r="I219" s="53"/>
      <c r="J219" s="1" t="s">
        <v>12</v>
      </c>
    </row>
    <row r="220" spans="1:10" ht="12.75" hidden="1" outlineLevel="1">
      <c r="A220" s="4" t="s">
        <v>26</v>
      </c>
      <c r="B220" s="4"/>
      <c r="C220" s="4"/>
      <c r="D220" s="4"/>
      <c r="G220" s="4">
        <v>4</v>
      </c>
      <c r="H220" s="4" t="s">
        <v>8</v>
      </c>
      <c r="I220" s="53"/>
      <c r="J220" s="1" t="s">
        <v>9</v>
      </c>
    </row>
    <row r="221" spans="1:4" ht="12.75" hidden="1" outlineLevel="1">
      <c r="A221" s="4" t="s">
        <v>27</v>
      </c>
      <c r="B221" s="4"/>
      <c r="C221" s="4"/>
      <c r="D221" s="4"/>
    </row>
    <row r="222" ht="12.75" hidden="1" outlineLevel="1"/>
    <row r="223" ht="12.75" hidden="1" outlineLevel="1"/>
    <row r="224" spans="1:4" ht="12.75" hidden="1" outlineLevel="1">
      <c r="A224" s="34" t="s">
        <v>93</v>
      </c>
      <c r="B224" s="35"/>
      <c r="C224" s="35"/>
      <c r="D224" s="35"/>
    </row>
    <row r="225" spans="1:4" ht="12.75" hidden="1" outlineLevel="1">
      <c r="A225" s="35" t="s">
        <v>88</v>
      </c>
      <c r="B225" s="35"/>
      <c r="C225" s="35"/>
      <c r="D225" s="35"/>
    </row>
    <row r="226" spans="1:4" ht="12.75" hidden="1" outlineLevel="1">
      <c r="A226" s="35" t="s">
        <v>86</v>
      </c>
      <c r="B226" s="35"/>
      <c r="C226" s="35"/>
      <c r="D226" s="35"/>
    </row>
    <row r="227" spans="1:4" ht="12.75" hidden="1" outlineLevel="1">
      <c r="A227" s="35" t="s">
        <v>89</v>
      </c>
      <c r="B227" s="35"/>
      <c r="C227" s="35"/>
      <c r="D227" s="35"/>
    </row>
    <row r="228" spans="1:4" ht="12.75" hidden="1" outlineLevel="1">
      <c r="A228" s="35" t="s">
        <v>87</v>
      </c>
      <c r="B228" s="35"/>
      <c r="C228" s="35"/>
      <c r="D228" s="35"/>
    </row>
    <row r="229" spans="1:4" ht="12.75" hidden="1" outlineLevel="1">
      <c r="A229" s="35" t="s">
        <v>95</v>
      </c>
      <c r="B229" s="35"/>
      <c r="C229" s="35"/>
      <c r="D229" s="35"/>
    </row>
    <row r="230" spans="1:4" ht="12.75" hidden="1" outlineLevel="1">
      <c r="A230" s="35" t="s">
        <v>90</v>
      </c>
      <c r="B230" s="35"/>
      <c r="C230" s="35"/>
      <c r="D230" s="35"/>
    </row>
    <row r="231" spans="1:7" ht="12.75" hidden="1" outlineLevel="1">
      <c r="A231" s="35" t="s">
        <v>92</v>
      </c>
      <c r="B231" s="35"/>
      <c r="C231" s="35"/>
      <c r="D231" s="35"/>
      <c r="G231" s="59" t="s">
        <v>154</v>
      </c>
    </row>
    <row r="232" spans="1:7" ht="12.75" hidden="1" outlineLevel="1">
      <c r="A232" s="35" t="s">
        <v>91</v>
      </c>
      <c r="B232" s="35"/>
      <c r="C232" s="35"/>
      <c r="D232" s="35"/>
      <c r="G232" s="59" t="s">
        <v>152</v>
      </c>
    </row>
    <row r="233" spans="1:7" ht="12.75" hidden="1" outlineLevel="1">
      <c r="A233" s="35" t="s">
        <v>96</v>
      </c>
      <c r="B233" s="35"/>
      <c r="C233" s="35"/>
      <c r="D233" s="35"/>
      <c r="G233" s="59" t="s">
        <v>153</v>
      </c>
    </row>
    <row r="234" spans="1:4" ht="12.75" hidden="1" outlineLevel="1">
      <c r="A234" s="35" t="s">
        <v>97</v>
      </c>
      <c r="B234" s="35"/>
      <c r="C234" s="35"/>
      <c r="D234" s="35"/>
    </row>
    <row r="235" spans="1:4" ht="12.75" hidden="1" outlineLevel="1">
      <c r="A235" s="35" t="s">
        <v>98</v>
      </c>
      <c r="B235" s="35"/>
      <c r="C235" s="35"/>
      <c r="D235" s="35"/>
    </row>
    <row r="236" spans="1:4" ht="12.75" hidden="1" outlineLevel="1">
      <c r="A236" s="35"/>
      <c r="B236" s="35"/>
      <c r="C236" s="35"/>
      <c r="D236" s="35"/>
    </row>
    <row r="237" spans="1:4" ht="12.75" hidden="1" outlineLevel="1">
      <c r="A237" s="35"/>
      <c r="B237" s="35"/>
      <c r="C237" s="35"/>
      <c r="D237" s="35"/>
    </row>
    <row r="238" ht="12.75" hidden="1" outlineLevel="1"/>
    <row r="239" ht="12.75" hidden="1" outlineLevel="1"/>
    <row r="240" spans="1:7" ht="12.75" hidden="1" outlineLevel="1">
      <c r="A240" s="44" t="s">
        <v>102</v>
      </c>
      <c r="B240" s="44"/>
      <c r="C240" s="44"/>
      <c r="E240" s="1" t="s">
        <v>105</v>
      </c>
      <c r="G240" s="57" t="s">
        <v>134</v>
      </c>
    </row>
    <row r="241" spans="1:7" ht="12.75" hidden="1" outlineLevel="1">
      <c r="A241" s="45">
        <v>0.22</v>
      </c>
      <c r="B241" s="46"/>
      <c r="C241" s="46"/>
      <c r="E241" s="49" t="s">
        <v>52</v>
      </c>
      <c r="G241" s="56" t="s">
        <v>135</v>
      </c>
    </row>
    <row r="242" spans="1:7" ht="12.75" hidden="1" outlineLevel="1">
      <c r="A242" s="45">
        <v>0.1</v>
      </c>
      <c r="B242" s="46"/>
      <c r="C242" s="46"/>
      <c r="E242" s="49" t="s">
        <v>53</v>
      </c>
      <c r="G242" s="56"/>
    </row>
    <row r="243" spans="1:5" ht="12.75" hidden="1" outlineLevel="1">
      <c r="A243" s="45">
        <v>0.04</v>
      </c>
      <c r="B243" s="46"/>
      <c r="C243" s="46"/>
      <c r="E243" s="49" t="s">
        <v>106</v>
      </c>
    </row>
    <row r="244" ht="12.75" hidden="1" outlineLevel="1">
      <c r="E244" s="49"/>
    </row>
    <row r="245" ht="12.75" hidden="1" outlineLevel="1"/>
    <row r="246" ht="12.75" hidden="1" outlineLevel="1"/>
    <row r="247" ht="12.75" hidden="1" outlineLevel="1"/>
    <row r="248" spans="1:8" ht="12.75" hidden="1" outlineLevel="1">
      <c r="A248" s="1">
        <v>1</v>
      </c>
      <c r="B248" s="1" t="s">
        <v>111</v>
      </c>
      <c r="G248" s="1" t="s">
        <v>124</v>
      </c>
      <c r="H248" s="1" t="s">
        <v>111</v>
      </c>
    </row>
    <row r="249" spans="1:8" ht="12.75" hidden="1" outlineLevel="1">
      <c r="A249" s="1">
        <v>2</v>
      </c>
      <c r="B249" s="1" t="s">
        <v>110</v>
      </c>
      <c r="G249" s="1" t="s">
        <v>125</v>
      </c>
      <c r="H249" s="1" t="s">
        <v>110</v>
      </c>
    </row>
    <row r="250" spans="1:8" ht="12.75" hidden="1" outlineLevel="1">
      <c r="A250" s="1">
        <v>3</v>
      </c>
      <c r="B250" s="1" t="s">
        <v>109</v>
      </c>
      <c r="G250" s="1" t="s">
        <v>126</v>
      </c>
      <c r="H250" s="1" t="s">
        <v>109</v>
      </c>
    </row>
    <row r="251" spans="1:8" ht="12.75" hidden="1" outlineLevel="1">
      <c r="A251" s="1">
        <v>4</v>
      </c>
      <c r="B251" s="1" t="s">
        <v>108</v>
      </c>
      <c r="G251" s="1" t="s">
        <v>127</v>
      </c>
      <c r="H251" s="1" t="s">
        <v>108</v>
      </c>
    </row>
    <row r="252" ht="12.75" hidden="1" outlineLevel="1"/>
    <row r="253" spans="1:5" ht="12.75" hidden="1" outlineLevel="1">
      <c r="A253" s="50" t="s">
        <v>114</v>
      </c>
      <c r="B253" s="51"/>
      <c r="C253" s="51"/>
      <c r="E253" s="61" t="s">
        <v>164</v>
      </c>
    </row>
    <row r="254" spans="1:5" ht="12.75" hidden="1" outlineLevel="1">
      <c r="A254" s="51" t="s">
        <v>113</v>
      </c>
      <c r="B254" s="51"/>
      <c r="C254" s="51"/>
      <c r="E254" s="62" t="s">
        <v>159</v>
      </c>
    </row>
    <row r="255" spans="1:5" ht="12.75" hidden="1" outlineLevel="1">
      <c r="A255" s="51" t="s">
        <v>112</v>
      </c>
      <c r="B255" s="51"/>
      <c r="C255" s="51"/>
      <c r="E255" s="62" t="s">
        <v>160</v>
      </c>
    </row>
    <row r="256" spans="1:5" ht="12.75" hidden="1" outlineLevel="1">
      <c r="A256" s="51" t="s">
        <v>115</v>
      </c>
      <c r="B256" s="51"/>
      <c r="C256" s="51"/>
      <c r="E256" s="62" t="s">
        <v>161</v>
      </c>
    </row>
    <row r="257" spans="1:5" ht="12.75" hidden="1" outlineLevel="1">
      <c r="A257" s="51" t="s">
        <v>116</v>
      </c>
      <c r="B257" s="51"/>
      <c r="C257" s="51"/>
      <c r="E257" s="62" t="s">
        <v>162</v>
      </c>
    </row>
    <row r="258" spans="1:5" ht="12.75" hidden="1" outlineLevel="1">
      <c r="A258" s="51" t="s">
        <v>172</v>
      </c>
      <c r="B258" s="51"/>
      <c r="C258" s="51"/>
      <c r="E258" s="62" t="s">
        <v>166</v>
      </c>
    </row>
    <row r="259" spans="1:5" ht="12.75" hidden="1" outlineLevel="1">
      <c r="A259" s="51" t="s">
        <v>117</v>
      </c>
      <c r="B259" s="51"/>
      <c r="C259" s="51"/>
      <c r="E259" s="62" t="s">
        <v>163</v>
      </c>
    </row>
    <row r="260" spans="1:5" ht="12.75" hidden="1" outlineLevel="1">
      <c r="A260" s="51" t="s">
        <v>118</v>
      </c>
      <c r="B260" s="51"/>
      <c r="C260" s="51"/>
      <c r="E260" s="62" t="s">
        <v>165</v>
      </c>
    </row>
    <row r="261" spans="1:3" ht="12.75" hidden="1" outlineLevel="1">
      <c r="A261" s="51" t="s">
        <v>119</v>
      </c>
      <c r="B261" s="51"/>
      <c r="C261" s="51"/>
    </row>
    <row r="262" spans="1:3" ht="12.75" hidden="1" outlineLevel="1">
      <c r="A262" s="51"/>
      <c r="B262" s="51"/>
      <c r="C262" s="51"/>
    </row>
    <row r="263" ht="12.75" hidden="1" outlineLevel="1"/>
    <row r="264" ht="12.75" hidden="1" outlineLevel="1"/>
    <row r="265" ht="12.75" hidden="1" outlineLevel="1"/>
    <row r="266" ht="12.75" hidden="1" outlineLevel="1"/>
    <row r="267" ht="12.75" hidden="1" outlineLevel="1"/>
    <row r="268" ht="12.75" hidden="1" outlineLevel="1"/>
    <row r="269" ht="12.75" hidden="1" outlineLevel="1"/>
    <row r="270" ht="12.75" hidden="1" outlineLevel="1"/>
    <row r="271" ht="12.75" hidden="1" outlineLevel="1"/>
    <row r="272" ht="12.75" hidden="1" outlineLevel="1"/>
    <row r="273" ht="12.75" hidden="1" outlineLevel="1"/>
    <row r="274" ht="12.75" hidden="1" outlineLevel="1"/>
    <row r="275" ht="12.75" hidden="1" outlineLevel="1"/>
    <row r="276" ht="12.75" collapsed="1"/>
    <row r="1371" ht="12.75">
      <c r="M1371" s="1" t="b">
        <v>0</v>
      </c>
    </row>
  </sheetData>
  <sheetProtection password="DE34" sheet="1" objects="1" scenarios="1" selectLockedCells="1"/>
  <mergeCells count="115">
    <mergeCell ref="A167:K168"/>
    <mergeCell ref="A171:K172"/>
    <mergeCell ref="A125:B126"/>
    <mergeCell ref="A127:B128"/>
    <mergeCell ref="D139:K139"/>
    <mergeCell ref="C141:F141"/>
    <mergeCell ref="C147:D147"/>
    <mergeCell ref="C148:D148"/>
    <mergeCell ref="C149:D149"/>
    <mergeCell ref="A156:F156"/>
    <mergeCell ref="E113:K113"/>
    <mergeCell ref="E114:K114"/>
    <mergeCell ref="G141:K142"/>
    <mergeCell ref="C154:D154"/>
    <mergeCell ref="C151:D151"/>
    <mergeCell ref="D135:K135"/>
    <mergeCell ref="A133:F133"/>
    <mergeCell ref="E153:F153"/>
    <mergeCell ref="E154:F154"/>
    <mergeCell ref="C153:D153"/>
    <mergeCell ref="C104:K104"/>
    <mergeCell ref="C105:K105"/>
    <mergeCell ref="A106:K106"/>
    <mergeCell ref="A102:A105"/>
    <mergeCell ref="C102:K102"/>
    <mergeCell ref="A160:F160"/>
    <mergeCell ref="A137:F137"/>
    <mergeCell ref="A26:K28"/>
    <mergeCell ref="A46:K46"/>
    <mergeCell ref="A76:K76"/>
    <mergeCell ref="D35:G35"/>
    <mergeCell ref="D37:H37"/>
    <mergeCell ref="A40:K43"/>
    <mergeCell ref="C80:D80"/>
    <mergeCell ref="H89:K89"/>
    <mergeCell ref="A1:K1"/>
    <mergeCell ref="A3:K3"/>
    <mergeCell ref="A4:K4"/>
    <mergeCell ref="F8:K8"/>
    <mergeCell ref="G83:I83"/>
    <mergeCell ref="A16:K20"/>
    <mergeCell ref="B10:K11"/>
    <mergeCell ref="C13:K13"/>
    <mergeCell ref="A23:K25"/>
    <mergeCell ref="A83:D83"/>
    <mergeCell ref="A98:A101"/>
    <mergeCell ref="C98:K98"/>
    <mergeCell ref="C99:K99"/>
    <mergeCell ref="C100:K100"/>
    <mergeCell ref="C101:K101"/>
    <mergeCell ref="H91:K91"/>
    <mergeCell ref="H90:K90"/>
    <mergeCell ref="C117:D117"/>
    <mergeCell ref="E116:K116"/>
    <mergeCell ref="C116:D116"/>
    <mergeCell ref="E112:K112"/>
    <mergeCell ref="D94:K95"/>
    <mergeCell ref="C110:D110"/>
    <mergeCell ref="C112:D112"/>
    <mergeCell ref="C103:K103"/>
    <mergeCell ref="A117:B117"/>
    <mergeCell ref="A116:B116"/>
    <mergeCell ref="E115:K115"/>
    <mergeCell ref="C115:D115"/>
    <mergeCell ref="A115:B115"/>
    <mergeCell ref="A112:B112"/>
    <mergeCell ref="A113:B113"/>
    <mergeCell ref="A114:B114"/>
    <mergeCell ref="C113:D113"/>
    <mergeCell ref="C114:D114"/>
    <mergeCell ref="A124:B124"/>
    <mergeCell ref="C124:E124"/>
    <mergeCell ref="F124:H124"/>
    <mergeCell ref="E152:F152"/>
    <mergeCell ref="E142:F142"/>
    <mergeCell ref="E143:F143"/>
    <mergeCell ref="E145:F145"/>
    <mergeCell ref="E150:F150"/>
    <mergeCell ref="E151:F151"/>
    <mergeCell ref="E144:F144"/>
    <mergeCell ref="C144:D144"/>
    <mergeCell ref="E146:F146"/>
    <mergeCell ref="E147:F147"/>
    <mergeCell ref="E148:F148"/>
    <mergeCell ref="C146:D146"/>
    <mergeCell ref="A145:B145"/>
    <mergeCell ref="A146:B146"/>
    <mergeCell ref="H183:K183"/>
    <mergeCell ref="A181:C181"/>
    <mergeCell ref="D181:E181"/>
    <mergeCell ref="C175:K175"/>
    <mergeCell ref="C176:K176"/>
    <mergeCell ref="H181:K181"/>
    <mergeCell ref="C152:D152"/>
    <mergeCell ref="E149:F149"/>
    <mergeCell ref="H184:K184"/>
    <mergeCell ref="A147:B147"/>
    <mergeCell ref="C177:K177"/>
    <mergeCell ref="C178:K178"/>
    <mergeCell ref="A148:B148"/>
    <mergeCell ref="A149:B149"/>
    <mergeCell ref="A150:B150"/>
    <mergeCell ref="A151:B151"/>
    <mergeCell ref="A154:B154"/>
    <mergeCell ref="A152:B152"/>
    <mergeCell ref="A141:B142"/>
    <mergeCell ref="D158:K158"/>
    <mergeCell ref="D162:K162"/>
    <mergeCell ref="C150:D150"/>
    <mergeCell ref="A153:B153"/>
    <mergeCell ref="A144:B144"/>
    <mergeCell ref="C142:D142"/>
    <mergeCell ref="C143:D143"/>
    <mergeCell ref="C145:D145"/>
    <mergeCell ref="A143:B143"/>
  </mergeCells>
  <conditionalFormatting sqref="G133">
    <cfRule type="cellIs" priority="1" dxfId="0" operator="equal" stopIfTrue="1">
      <formula>"x"</formula>
    </cfRule>
  </conditionalFormatting>
  <conditionalFormatting sqref="G137 G160 G156 C143:F154">
    <cfRule type="cellIs" priority="2" dxfId="0" operator="equal" stopIfTrue="1">
      <formula>"x"</formula>
    </cfRule>
  </conditionalFormatting>
  <conditionalFormatting sqref="A124:I128">
    <cfRule type="expression" priority="3" dxfId="1" stopIfTrue="1">
      <formula>$M$121=1</formula>
    </cfRule>
  </conditionalFormatting>
  <dataValidations count="8">
    <dataValidation type="list" allowBlank="1" showInputMessage="1" showErrorMessage="1" sqref="G133 G137 G156 G160 C126 E126:F126 E128:F128 H126 H128">
      <formula1>$G$241:$G$242</formula1>
    </dataValidation>
    <dataValidation type="list" allowBlank="1" showInputMessage="1" showErrorMessage="1" sqref="K134 K161 K157 K138">
      <formula1>$E$254:$E$260</formula1>
    </dataValidation>
    <dataValidation type="list" allowBlank="1" showInputMessage="1" showErrorMessage="1" sqref="F92 F121">
      <formula1>$E$241:$E$242</formula1>
    </dataValidation>
    <dataValidation type="list" allowBlank="1" showInputMessage="1" showErrorMessage="1" sqref="A113:B116">
      <formula1>$A$254:$A$262</formula1>
    </dataValidation>
    <dataValidation type="list" allowBlank="1" showInputMessage="1" showErrorMessage="1" sqref="J110:J111">
      <formula1>$A$241:$A$243</formula1>
    </dataValidation>
    <dataValidation type="list" allowBlank="1" showInputMessage="1" showErrorMessage="1" sqref="G39">
      <formula1>$G$217:$G$220</formula1>
    </dataValidation>
    <dataValidation type="list" allowBlank="1" showInputMessage="1" showErrorMessage="1" sqref="D35:G35">
      <formula1>$A$215:$A$221</formula1>
    </dataValidation>
    <dataValidation type="list" allowBlank="1" showInputMessage="1" showErrorMessage="1" sqref="D37:H37">
      <formula1>$A$225:$A$237</formula1>
    </dataValidation>
  </dataValidations>
  <printOptions horizontalCentered="1"/>
  <pageMargins left="0.17" right="0.18" top="0.53" bottom="0.48" header="0.22" footer="0.1968503937007874"/>
  <pageSetup horizontalDpi="600" verticalDpi="600" orientation="portrait" paperSize="9" scale="98" r:id="rId4"/>
  <headerFooter alignWithMargins="0">
    <oddHeader>&amp;C&amp;11------ Città Metropolitana di Torino ------</oddHeader>
    <oddFooter>&amp;L&amp;"Arial,Corsivo"&amp;9Documento di Indirizzo alla Progettazione_rev.00&amp;Rpag. &amp;P di &amp;N</oddFooter>
  </headerFooter>
  <rowBreaks count="2" manualBreakCount="2">
    <brk id="107" max="10" man="1"/>
    <brk id="154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C8"/>
  <sheetViews>
    <sheetView workbookViewId="0" topLeftCell="A1">
      <selection activeCell="C9" sqref="C9"/>
    </sheetView>
  </sheetViews>
  <sheetFormatPr defaultColWidth="9.140625" defaultRowHeight="12.75"/>
  <sheetData>
    <row r="2" spans="1:3" ht="12.75">
      <c r="A2" s="106" t="s">
        <v>192</v>
      </c>
      <c r="B2" s="106"/>
      <c r="C2" t="s">
        <v>191</v>
      </c>
    </row>
    <row r="4" spans="1:3" ht="12.75">
      <c r="A4" s="107" t="s">
        <v>193</v>
      </c>
      <c r="B4" s="107"/>
      <c r="C4" t="s">
        <v>194</v>
      </c>
    </row>
    <row r="6" ht="12.75">
      <c r="C6" t="s">
        <v>195</v>
      </c>
    </row>
    <row r="8" ht="12.75">
      <c r="C8" t="s">
        <v>196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bianco</cp:lastModifiedBy>
  <cp:lastPrinted>2017-05-29T08:20:47Z</cp:lastPrinted>
  <dcterms:created xsi:type="dcterms:W3CDTF">1996-11-05T10:16:36Z</dcterms:created>
  <dcterms:modified xsi:type="dcterms:W3CDTF">2017-07-18T13:44:30Z</dcterms:modified>
  <cp:category/>
  <cp:version/>
  <cp:contentType/>
  <cp:contentStatus/>
</cp:coreProperties>
</file>